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DQ102" i="11" l="1"/>
  <c r="DL102" i="11"/>
  <c r="DG102" i="11"/>
  <c r="DB102" i="11"/>
  <c r="CW102" i="11"/>
  <c r="CR102" i="11"/>
  <c r="AP23" i="11" l="1"/>
  <c r="AA23" i="11"/>
  <c r="V23" i="11"/>
  <c r="Q23" i="11"/>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AM34" i="9"/>
  <c r="C34" i="9"/>
  <c r="U34" i="9" l="1"/>
  <c r="U35" i="9" s="1"/>
  <c r="U36" i="9" s="1"/>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CO34" i="9" l="1"/>
</calcChain>
</file>

<file path=xl/sharedStrings.xml><?xml version="1.0" encoding="utf-8"?>
<sst xmlns="http://schemas.openxmlformats.org/spreadsheetml/2006/main" count="1068" uniqueCount="555">
  <si>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</si>
  <si>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</si>
  <si>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</si>
  <si>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</si>
  <si>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</si>
  <si>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</si>
  <si>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</si>
  <si>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</si>
  <si>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</si>
  <si>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</si>
  <si>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</si>
  <si>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</si>
  <si>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</si>
  <si>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</si>
  <si>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</si>
  <si>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</si>
  <si>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</si>
  <si>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</si>
  <si>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</si>
  <si>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</si>
  <si>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</si>
  <si>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</si>
  <si>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</si>
  <si>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</si>
  <si>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</si>
  <si>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</si>
  <si>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</si>
  <si>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</si>
  <si>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</si>
  <si>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</si>
  <si>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</si>
  <si>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</si>
  <si>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</si>
  <si>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</si>
  <si>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</si>
  <si>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</si>
  <si>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</si>
  <si>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</si>
  <si>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</si>
  <si>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</si>
  <si>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</si>
  <si>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</si>
  <si>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</si>
  <si>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</si>
  <si>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</si>
  <si>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</si>
  <si>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</si>
  <si>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</si>
  <si>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</si>
  <si>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</si>
  <si>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</si>
  <si>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</si>
  <si>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</si>
  <si>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</si>
  <si>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</si>
  <si>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</si>
  <si>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</si>
  <si>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</si>
  <si>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</si>
  <si>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</si>
  <si>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</si>
  <si>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</si>
  <si>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</si>
  <si>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</si>
  <si>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</si>
  <si>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</si>
  <si>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</si>
  <si>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</si>
  <si>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</si>
  <si>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</si>
  <si>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</si>
  <si>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</si>
  <si>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</si>
  <si>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</si>
  <si>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</si>
  <si>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</si>
  <si>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</si>
  <si>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</si>
  <si>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</si>
  <si>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</si>
  <si>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</si>
  <si>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佐井村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</si>
  <si>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</si>
  <si>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</si>
  <si>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</si>
  <si>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</si>
  <si>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</si>
  <si>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</si>
  <si>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</si>
  <si>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</si>
  <si>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</si>
  <si>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</si>
  <si>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</si>
  <si>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</si>
  <si>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</si>
  <si>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</si>
  <si>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</si>
  <si>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</si>
  <si>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</si>
  <si>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</si>
  <si>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</si>
  <si>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</si>
  <si>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</si>
  <si>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</si>
  <si>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</si>
  <si>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</si>
  <si>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</si>
  <si>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</si>
  <si>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</si>
  <si>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</si>
  <si>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</si>
  <si>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</si>
  <si>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</si>
  <si>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</si>
  <si>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</si>
  <si>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</si>
  <si>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</si>
  <si>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</si>
  <si>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</si>
  <si>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</si>
  <si>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</si>
  <si>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</si>
  <si>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</si>
  <si>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</si>
  <si>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</si>
  <si>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</si>
  <si>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</si>
  <si>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</si>
  <si>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</si>
  <si>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</si>
  <si>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</si>
  <si>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</si>
  <si>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</si>
  <si>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</si>
  <si>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</si>
  <si>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</si>
  <si>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</si>
  <si>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</si>
  <si>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</si>
  <si>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</si>
  <si>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</si>
  <si>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</si>
  <si>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</si>
  <si>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</si>
  <si>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</si>
  <si>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</si>
  <si>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</si>
  <si>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</si>
  <si>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</si>
  <si>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</si>
  <si>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</si>
  <si>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</si>
  <si>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</si>
  <si>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</si>
  <si>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</si>
  <si>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</si>
  <si>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</si>
  <si>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</si>
  <si>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</si>
  <si>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</si>
  <si>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</si>
  <si>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</si>
  <si>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</si>
  <si>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</si>
  <si>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</si>
  <si>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</si>
  <si>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</si>
  <si>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</si>
  <si>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</si>
  <si>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</si>
  <si>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</si>
  <si>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</si>
  <si>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</si>
  <si>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</si>
  <si>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</si>
  <si>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</si>
  <si>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</si>
  <si>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</si>
  <si>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</si>
  <si>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</si>
  <si>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</si>
  <si>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</si>
  <si>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</si>
  <si>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</si>
  <si>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</si>
  <si>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</si>
  <si>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</si>
  <si>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</si>
  <si>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</si>
  <si>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</si>
  <si>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</si>
  <si>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</si>
  <si>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</si>
  <si>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青森県佐井村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</si>
  <si>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</si>
  <si>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</si>
  <si>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</si>
  <si>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</si>
  <si>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</si>
  <si>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</si>
  <si>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</si>
  <si>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</si>
  <si>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</si>
  <si>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</si>
  <si>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</si>
  <si>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</si>
  <si>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</si>
  <si>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</si>
  <si>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</si>
  <si>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</si>
  <si>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</si>
  <si>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</si>
  <si>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</si>
  <si>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</si>
  <si>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</si>
  <si>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</si>
  <si>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</si>
  <si>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</si>
  <si>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</si>
  <si>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</si>
  <si>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</si>
  <si>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</si>
  <si>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</si>
  <si>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</si>
  <si>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</si>
  <si>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</si>
  <si>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</si>
  <si>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</si>
  <si>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</si>
  <si>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</si>
  <si>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</si>
  <si>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</si>
  <si>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</si>
  <si>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</si>
  <si>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</si>
  <si>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</si>
  <si>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</si>
  <si>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</si>
  <si>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</si>
  <si>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</si>
  <si>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</si>
  <si>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</si>
  <si>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</si>
  <si>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</si>
  <si>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</si>
  <si>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</si>
  <si>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</si>
  <si>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</si>
  <si>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</si>
  <si>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</si>
  <si>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</si>
  <si>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</si>
  <si>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</si>
  <si>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</si>
  <si>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</si>
  <si>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</si>
  <si>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</si>
  <si>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</si>
  <si>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</si>
  <si>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</si>
  <si>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</si>
  <si>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</si>
  <si>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</si>
  <si>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</si>
  <si>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</si>
  <si>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</si>
  <si>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</si>
  <si>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</si>
  <si>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</si>
  <si>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</si>
  <si>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</si>
  <si>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</si>
  <si>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</si>
  <si>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</si>
  <si>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</si>
  <si>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</si>
  <si>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</si>
  <si>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</si>
  <si>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</si>
  <si>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</si>
  <si>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</si>
  <si>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</si>
  <si>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</si>
  <si>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</si>
  <si>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</si>
  <si>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</si>
  <si>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</si>
  <si>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</si>
  <si>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</si>
  <si>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</si>
  <si>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</si>
  <si>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</si>
  <si>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</si>
  <si>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</si>
  <si>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</si>
  <si>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</si>
  <si>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</si>
  <si>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</si>
  <si>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</si>
  <si>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</si>
  <si>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</si>
  <si>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</si>
  <si>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</si>
  <si>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</si>
  <si>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</si>
  <si>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</si>
  <si>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</si>
  <si>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</si>
  <si>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</si>
  <si>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</si>
  <si>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</si>
  <si>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</si>
  <si>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</si>
  <si>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</si>
  <si>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</si>
  <si>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</si>
  <si>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</si>
  <si>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</si>
  <si>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</si>
  <si>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</si>
  <si>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</si>
  <si>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</si>
  <si>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</si>
  <si>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</si>
  <si>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</si>
  <si>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</si>
  <si>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</si>
  <si>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</si>
  <si>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</si>
  <si>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</si>
  <si>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</si>
  <si>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</si>
  <si>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</si>
  <si>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</si>
  <si>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</si>
  <si>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</si>
  <si>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</si>
  <si>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</si>
  <si>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</si>
  <si>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</si>
  <si>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</si>
  <si>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青森県佐井村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</si>
  <si>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</si>
  <si>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</si>
  <si>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</si>
  <si>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</si>
  <si>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</si>
  <si>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</si>
  <si>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</si>
  <si>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</si>
  <si>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</si>
  <si>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</si>
  <si>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</si>
  <si>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</si>
  <si>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</si>
  <si>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</si>
  <si>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</si>
  <si>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</si>
  <si>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</si>
  <si>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</si>
  <si>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</si>
  <si>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</si>
  <si>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</si>
  <si>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</si>
  <si>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</si>
  <si>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</si>
  <si>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</si>
  <si>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</si>
  <si>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</si>
  <si>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</si>
  <si>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</si>
  <si>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</si>
  <si>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</si>
  <si>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</si>
  <si>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</si>
  <si>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</si>
  <si>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</si>
  <si>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</si>
  <si>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</si>
  <si>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</si>
  <si>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</si>
  <si>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</si>
  <si>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</si>
  <si>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</si>
  <si>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</si>
  <si>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</si>
  <si>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</si>
  <si>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</si>
  <si>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</si>
  <si>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</si>
  <si>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</si>
  <si>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</si>
  <si>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</si>
  <si>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</si>
  <si>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</si>
  <si>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</si>
  <si>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</si>
  <si>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</si>
  <si>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</si>
  <si>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</si>
  <si>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</si>
  <si>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</si>
  <si>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</si>
  <si>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</si>
  <si>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</si>
  <si>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</si>
  <si>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</si>
  <si>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</si>
  <si>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</si>
  <si>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</si>
  <si>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</si>
  <si>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</si>
  <si>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</si>
  <si>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</si>
  <si>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</si>
  <si>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</si>
  <si>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</si>
  <si>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</si>
  <si>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</si>
  <si>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</si>
  <si>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</si>
  <si>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</si>
  <si>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</si>
  <si>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</si>
  <si>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</si>
  <si>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</si>
  <si>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</si>
  <si>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</si>
  <si>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</si>
  <si>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</si>
  <si>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</si>
  <si>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</si>
  <si>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</si>
  <si>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</si>
  <si>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</si>
  <si>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</si>
  <si>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</si>
  <si>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</si>
  <si>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</si>
  <si>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</si>
  <si>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</si>
  <si>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</si>
  <si>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</si>
  <si>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</si>
  <si>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</si>
  <si>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</si>
  <si>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</si>
  <si>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</si>
  <si>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</si>
  <si>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</si>
  <si>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</si>
  <si>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</si>
  <si>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</si>
  <si>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</si>
  <si>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</si>
  <si>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</si>
  <si>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</si>
  <si>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</si>
  <si>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</si>
  <si>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</si>
  <si>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</si>
  <si>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</si>
  <si>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</si>
  <si>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</si>
  <si>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</si>
  <si>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</si>
  <si>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</si>
  <si>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</si>
  <si>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</si>
  <si>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</si>
  <si>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</si>
  <si>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</si>
  <si>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</si>
  <si>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</si>
  <si>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</si>
  <si>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</si>
  <si>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</si>
  <si>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</si>
  <si>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</si>
  <si>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</si>
  <si>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</si>
  <si>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</si>
  <si>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</si>
  <si>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</si>
  <si>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</si>
  <si>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</si>
  <si>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</si>
  <si>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</si>
  <si>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</si>
  <si>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</si>
  <si>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</si>
  <si>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</si>
  <si>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</si>
  <si>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</si>
  <si>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</si>
  <si>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</si>
  <si>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</si>
  <si>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</si>
  <si>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</si>
  <si>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</si>
  <si>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</si>
  <si>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</si>
  <si>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</si>
  <si>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</si>
  <si>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</si>
  <si>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</si>
  <si>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</si>
  <si>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</si>
  <si>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</si>
  <si>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</si>
  <si>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</si>
  <si>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</si>
  <si>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</si>
  <si>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</si>
  <si>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</si>
  <si>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</si>
  <si>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</si>
  <si>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</si>
  <si>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</si>
  <si>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</si>
  <si>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</si>
  <si>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</si>
  <si>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</si>
  <si>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国民健康保険特別会計</t>
  </si>
  <si>
    <t>▲ 0.72</t>
  </si>
  <si>
    <t>▲ 0.52</t>
  </si>
  <si>
    <t>一般会計</t>
  </si>
  <si>
    <t>介護保険特別会計</t>
  </si>
  <si>
    <t>後期高齢者医療特別会計</t>
  </si>
  <si>
    <t>簡易水道事業特別会計</t>
  </si>
  <si>
    <t>下水道事業特別会計</t>
  </si>
  <si>
    <t>その他会計（赤字）</t>
  </si>
  <si>
    <t>その他会計（黒字）</t>
  </si>
  <si>
    <t>一部事務組合下北医療センター</t>
    <rPh sb="0" eb="2">
      <t>イチブ</t>
    </rPh>
    <rPh sb="2" eb="4">
      <t>ジム</t>
    </rPh>
    <rPh sb="4" eb="6">
      <t>クミアイ</t>
    </rPh>
    <rPh sb="6" eb="8">
      <t>シモキタ</t>
    </rPh>
    <rPh sb="8" eb="10">
      <t>イリョウ</t>
    </rPh>
    <phoneticPr fontId="2"/>
  </si>
  <si>
    <t>下北地域広域行政事務組合</t>
    <rPh sb="0" eb="2">
      <t>シモキタ</t>
    </rPh>
    <rPh sb="2" eb="4">
      <t>チイキ</t>
    </rPh>
    <rPh sb="4" eb="6">
      <t>コウイキ</t>
    </rPh>
    <rPh sb="6" eb="8">
      <t>ギョウセイ</t>
    </rPh>
    <rPh sb="8" eb="10">
      <t>ジム</t>
    </rPh>
    <rPh sb="10" eb="12">
      <t>クミアイ</t>
    </rPh>
    <phoneticPr fontId="2"/>
  </si>
  <si>
    <t>青森県後期高齢者広域連合（一般会計分）</t>
    <rPh sb="0" eb="3">
      <t>アオモリケン</t>
    </rPh>
    <rPh sb="3" eb="5">
      <t>コウキ</t>
    </rPh>
    <rPh sb="5" eb="8">
      <t>コウレイシャ</t>
    </rPh>
    <rPh sb="8" eb="10">
      <t>コウイキ</t>
    </rPh>
    <rPh sb="10" eb="12">
      <t>レンゴウ</t>
    </rPh>
    <rPh sb="13" eb="15">
      <t>イッパン</t>
    </rPh>
    <rPh sb="15" eb="17">
      <t>カイケイ</t>
    </rPh>
    <rPh sb="17" eb="18">
      <t>ブン</t>
    </rPh>
    <phoneticPr fontId="2"/>
  </si>
  <si>
    <t>青森県後期高齢者広域連合（特別会計分）</t>
    <rPh sb="0" eb="2">
      <t>アオモリ</t>
    </rPh>
    <rPh sb="2" eb="3">
      <t>ケン</t>
    </rPh>
    <rPh sb="3" eb="5">
      <t>コウキ</t>
    </rPh>
    <rPh sb="5" eb="8">
      <t>コウレイシャ</t>
    </rPh>
    <rPh sb="8" eb="10">
      <t>コウイキ</t>
    </rPh>
    <rPh sb="10" eb="12">
      <t>レンゴウ</t>
    </rPh>
    <rPh sb="13" eb="15">
      <t>トクベツ</t>
    </rPh>
    <rPh sb="15" eb="17">
      <t>カイケイ</t>
    </rPh>
    <rPh sb="17" eb="18">
      <t>ブン</t>
    </rPh>
    <phoneticPr fontId="2"/>
  </si>
  <si>
    <t>青森県市町村総合事務組合</t>
    <rPh sb="0" eb="3">
      <t>アオモリケン</t>
    </rPh>
    <rPh sb="3" eb="6">
      <t>シチョウソン</t>
    </rPh>
    <rPh sb="6" eb="8">
      <t>ソウゴウ</t>
    </rPh>
    <rPh sb="8" eb="10">
      <t>ジム</t>
    </rPh>
    <rPh sb="10" eb="12">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</si>
  <si>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</si>
  <si>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</si>
  <si>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青森県市長会館管理組合</t>
    <rPh sb="0" eb="3">
      <t>アオモリケン</t>
    </rPh>
    <rPh sb="3" eb="5">
      <t>シチョウ</t>
    </rPh>
    <rPh sb="5" eb="7">
      <t>カイカン</t>
    </rPh>
    <rPh sb="7" eb="9">
      <t>カンリ</t>
    </rPh>
    <rPh sb="9" eb="11">
      <t>クミアイ</t>
    </rPh>
    <phoneticPr fontId="2"/>
  </si>
  <si>
    <t>佐井定期観光</t>
    <rPh sb="0" eb="2">
      <t>サイ</t>
    </rPh>
    <rPh sb="2" eb="4">
      <t>テイキ</t>
    </rPh>
    <rPh sb="4" eb="6">
      <t>カンコウ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</si>
  <si>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</si>
  <si>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</si>
  <si>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</si>
  <si>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</si>
  <si>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</si>
  <si>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</si>
  <si>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</si>
  <si>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</si>
  <si>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</si>
  <si>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</si>
  <si>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</si>
  <si>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</si>
  <si>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実質公債費比率は類似団体と比較して高いものの、将来負担比率については平成２５年度から類似団体と同じ数値となっている。
　これは、職員数の減や、過去の大型整備事業の返済を終えたことによる一般会計の地方債現在高の減少、さらには充当可能基金現在高の増加が影響している。
　両数値ともに減少傾向にあるものの、過去に整備した施設の更新が控えており、今後は増加傾向になることが想定されるため、これまで以上に公債費の適正化に取り組んでいく必要がある。</t>
    <rPh sb="1" eb="3">
      <t>ジッシツ</t>
    </rPh>
    <rPh sb="3" eb="6">
      <t>コウサイヒ</t>
    </rPh>
    <rPh sb="6" eb="8">
      <t>ヒリツ</t>
    </rPh>
    <rPh sb="9" eb="11">
      <t>ルイジ</t>
    </rPh>
    <rPh sb="11" eb="13">
      <t>ダンタイ</t>
    </rPh>
    <rPh sb="14" eb="16">
      <t>ヒカク</t>
    </rPh>
    <rPh sb="18" eb="19">
      <t>タカ</t>
    </rPh>
    <rPh sb="24" eb="26">
      <t>ショウライ</t>
    </rPh>
    <rPh sb="26" eb="28">
      <t>フタン</t>
    </rPh>
    <rPh sb="28" eb="30">
      <t>ヒリツ</t>
    </rPh>
    <rPh sb="35" eb="37">
      <t>ヘイセイ</t>
    </rPh>
    <rPh sb="39" eb="41">
      <t>ネンド</t>
    </rPh>
    <rPh sb="43" eb="45">
      <t>ルイジ</t>
    </rPh>
    <rPh sb="45" eb="47">
      <t>ダンタイ</t>
    </rPh>
    <rPh sb="48" eb="49">
      <t>オナ</t>
    </rPh>
    <rPh sb="50" eb="52">
      <t>スウチ</t>
    </rPh>
    <rPh sb="65" eb="68">
      <t>ショクインスウ</t>
    </rPh>
    <rPh sb="69" eb="70">
      <t>ゲン</t>
    </rPh>
    <rPh sb="72" eb="74">
      <t>カコ</t>
    </rPh>
    <rPh sb="75" eb="77">
      <t>オオガタ</t>
    </rPh>
    <rPh sb="77" eb="79">
      <t>セイビ</t>
    </rPh>
    <rPh sb="79" eb="81">
      <t>ジギョウ</t>
    </rPh>
    <rPh sb="82" eb="84">
      <t>ヘンサイ</t>
    </rPh>
    <rPh sb="85" eb="86">
      <t>オ</t>
    </rPh>
    <rPh sb="93" eb="95">
      <t>イッパン</t>
    </rPh>
    <rPh sb="95" eb="97">
      <t>カイケイ</t>
    </rPh>
    <rPh sb="98" eb="101">
      <t>チホウサイ</t>
    </rPh>
    <rPh sb="101" eb="103">
      <t>ゲンザイ</t>
    </rPh>
    <rPh sb="103" eb="104">
      <t>ダカ</t>
    </rPh>
    <rPh sb="105" eb="107">
      <t>ゲンショウ</t>
    </rPh>
    <rPh sb="112" eb="114">
      <t>ジュウトウ</t>
    </rPh>
    <rPh sb="114" eb="116">
      <t>カノウ</t>
    </rPh>
    <rPh sb="116" eb="118">
      <t>キキン</t>
    </rPh>
    <rPh sb="118" eb="120">
      <t>ゲンザイ</t>
    </rPh>
    <rPh sb="120" eb="121">
      <t>ダカ</t>
    </rPh>
    <rPh sb="122" eb="124">
      <t>ゾウカ</t>
    </rPh>
    <rPh sb="125" eb="127">
      <t>エイキョウ</t>
    </rPh>
    <rPh sb="134" eb="135">
      <t>リョウ</t>
    </rPh>
    <rPh sb="135" eb="137">
      <t>スウチ</t>
    </rPh>
    <rPh sb="140" eb="142">
      <t>ゲンショウ</t>
    </rPh>
    <rPh sb="142" eb="144">
      <t>ケイコウ</t>
    </rPh>
    <rPh sb="151" eb="153">
      <t>カコ</t>
    </rPh>
    <rPh sb="154" eb="156">
      <t>セイビ</t>
    </rPh>
    <rPh sb="158" eb="160">
      <t>シセツ</t>
    </rPh>
    <rPh sb="161" eb="163">
      <t>コウシン</t>
    </rPh>
    <rPh sb="164" eb="165">
      <t>ヒカ</t>
    </rPh>
    <rPh sb="170" eb="172">
      <t>コンゴ</t>
    </rPh>
    <rPh sb="173" eb="175">
      <t>ゾウカ</t>
    </rPh>
    <rPh sb="175" eb="177">
      <t>ケイコウ</t>
    </rPh>
    <rPh sb="183" eb="185">
      <t>ソウテイ</t>
    </rPh>
    <rPh sb="195" eb="197">
      <t>イジョウ</t>
    </rPh>
    <rPh sb="198" eb="200">
      <t>コウサイ</t>
    </rPh>
    <rPh sb="200" eb="201">
      <t>ヒ</t>
    </rPh>
    <rPh sb="202" eb="205">
      <t>テキセイカ</t>
    </rPh>
    <rPh sb="206" eb="207">
      <t>ト</t>
    </rPh>
    <rPh sb="208" eb="209">
      <t>ク</t>
    </rPh>
    <rPh sb="213" eb="21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</si>
</sst>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8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213844</c:v>
                </c:pt>
                <c:pt idx="1">
                  <c:v>74359</c:v>
                </c:pt>
                <c:pt idx="2">
                  <c:v>84010</c:v>
                </c:pt>
                <c:pt idx="3">
                  <c:v>150384</c:v>
                </c:pt>
                <c:pt idx="4">
                  <c:v>176191</c:v>
                </c:pt>
              </c:numCache>
            </c:numRef>
          </c:val>
          <c:smooth val="0"/>
        </c:ser>
        <c:dLbls>
          <c:showLegendKey val="0"/>
          <c:showVal val="0"/>
          <c:showCatName val="0"/>
          <c:showSerName val="0"/>
          <c:showPercent val="0"/>
          <c:showBubbleSize val="0"/>
        </c:dLbls>
        <c:marker val="1"/>
        <c:smooth val="0"/>
        <c:axId val="88953216"/>
        <c:axId val="88954752"/>
      </c:lineChart>
      <c:catAx>
        <c:axId val="889532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954752"/>
        <c:crosses val="autoZero"/>
        <c:auto val="1"/>
        <c:lblAlgn val="ctr"/>
        <c:lblOffset val="100"/>
        <c:tickLblSkip val="1"/>
        <c:tickMarkSkip val="1"/>
        <c:noMultiLvlLbl val="0"/>
      </c:catAx>
      <c:valAx>
        <c:axId val="8895475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953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3.9</c:v>
                </c:pt>
                <c:pt idx="1">
                  <c:v>3.01</c:v>
                </c:pt>
                <c:pt idx="2">
                  <c:v>3.56</c:v>
                </c:pt>
                <c:pt idx="3">
                  <c:v>4.3099999999999996</c:v>
                </c:pt>
                <c:pt idx="4">
                  <c:v>4.16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20.309999999999999</c:v>
                </c:pt>
                <c:pt idx="1">
                  <c:v>23.52</c:v>
                </c:pt>
                <c:pt idx="2">
                  <c:v>26.1</c:v>
                </c:pt>
                <c:pt idx="3">
                  <c:v>30.38</c:v>
                </c:pt>
                <c:pt idx="4">
                  <c:v>39.06</c:v>
                </c:pt>
              </c:numCache>
            </c:numRef>
          </c:val>
        </c:ser>
        <c:dLbls>
          <c:showLegendKey val="0"/>
          <c:showVal val="0"/>
          <c:showCatName val="0"/>
          <c:showSerName val="0"/>
          <c:showPercent val="0"/>
          <c:showBubbleSize val="0"/>
        </c:dLbls>
        <c:gapWidth val="250"/>
        <c:overlap val="100"/>
        <c:axId val="54036352"/>
        <c:axId val="540385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4.99</c:v>
                </c:pt>
                <c:pt idx="1">
                  <c:v>3.02</c:v>
                </c:pt>
                <c:pt idx="2">
                  <c:v>2.41</c:v>
                </c:pt>
                <c:pt idx="3">
                  <c:v>6.33</c:v>
                </c:pt>
                <c:pt idx="4">
                  <c:v>9.49</c:v>
                </c:pt>
              </c:numCache>
            </c:numRef>
          </c:val>
          <c:smooth val="0"/>
        </c:ser>
        <c:dLbls>
          <c:showLegendKey val="0"/>
          <c:showVal val="0"/>
          <c:showCatName val="0"/>
          <c:showSerName val="0"/>
          <c:showPercent val="0"/>
          <c:showBubbleSize val="0"/>
        </c:dLbls>
        <c:marker val="1"/>
        <c:smooth val="0"/>
        <c:axId val="54036352"/>
        <c:axId val="54038528"/>
      </c:lineChart>
      <c:catAx>
        <c:axId val="54036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4038528"/>
        <c:crosses val="autoZero"/>
        <c:auto val="1"/>
        <c:lblAlgn val="ctr"/>
        <c:lblOffset val="100"/>
        <c:tickLblSkip val="1"/>
        <c:tickMarkSkip val="1"/>
        <c:noMultiLvlLbl val="0"/>
      </c:catAx>
      <c:valAx>
        <c:axId val="54038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036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c:v>
                </c:pt>
                <c:pt idx="4">
                  <c:v>#N/A</c:v>
                </c:pt>
                <c:pt idx="5">
                  <c:v>0.04</c:v>
                </c:pt>
                <c:pt idx="6">
                  <c:v>#N/A</c:v>
                </c:pt>
                <c:pt idx="7">
                  <c:v>0</c:v>
                </c:pt>
                <c:pt idx="8">
                  <c:v>#N/A</c:v>
                </c:pt>
                <c:pt idx="9">
                  <c:v>0</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0.72</c:v>
                </c:pt>
                <c:pt idx="2">
                  <c:v>#N/A</c:v>
                </c:pt>
                <c:pt idx="3">
                  <c:v>0.74</c:v>
                </c:pt>
                <c:pt idx="4">
                  <c:v>#N/A</c:v>
                </c:pt>
                <c:pt idx="5">
                  <c:v>0.67</c:v>
                </c:pt>
                <c:pt idx="6">
                  <c:v>#N/A</c:v>
                </c:pt>
                <c:pt idx="7">
                  <c:v>0.91</c:v>
                </c:pt>
                <c:pt idx="8">
                  <c:v>#N/A</c:v>
                </c:pt>
                <c:pt idx="9">
                  <c:v>0.28000000000000003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3.89</c:v>
                </c:pt>
                <c:pt idx="2">
                  <c:v>#N/A</c:v>
                </c:pt>
                <c:pt idx="3">
                  <c:v>3</c:v>
                </c:pt>
                <c:pt idx="4">
                  <c:v>#N/A</c:v>
                </c:pt>
                <c:pt idx="5">
                  <c:v>3.56</c:v>
                </c:pt>
                <c:pt idx="6">
                  <c:v>#N/A</c:v>
                </c:pt>
                <c:pt idx="7">
                  <c:v>4.3</c:v>
                </c:pt>
                <c:pt idx="8">
                  <c:v>#N/A</c:v>
                </c:pt>
                <c:pt idx="9">
                  <c:v>4.1500000000000004</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0.11</c:v>
                </c:pt>
                <c:pt idx="2">
                  <c:v>#N/A</c:v>
                </c:pt>
                <c:pt idx="3">
                  <c:v>1.02</c:v>
                </c:pt>
                <c:pt idx="4">
                  <c:v>#N/A</c:v>
                </c:pt>
                <c:pt idx="5">
                  <c:v>0.17</c:v>
                </c:pt>
                <c:pt idx="6">
                  <c:v>0.72</c:v>
                </c:pt>
                <c:pt idx="7">
                  <c:v>#N/A</c:v>
                </c:pt>
                <c:pt idx="8">
                  <c:v>0.52</c:v>
                </c:pt>
                <c:pt idx="9">
                  <c:v>#N/A</c:v>
                </c:pt>
              </c:numCache>
            </c:numRef>
          </c:val>
        </c:ser>
        <c:dLbls>
          <c:showLegendKey val="0"/>
          <c:showVal val="0"/>
          <c:showCatName val="0"/>
          <c:showSerName val="0"/>
          <c:showPercent val="0"/>
          <c:showBubbleSize val="0"/>
        </c:dLbls>
        <c:gapWidth val="150"/>
        <c:overlap val="100"/>
        <c:axId val="123329920"/>
        <c:axId val="122819712"/>
      </c:barChart>
      <c:catAx>
        <c:axId val="12332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819712"/>
        <c:crosses val="autoZero"/>
        <c:auto val="1"/>
        <c:lblAlgn val="ctr"/>
        <c:lblOffset val="100"/>
        <c:tickLblSkip val="1"/>
        <c:tickMarkSkip val="1"/>
        <c:noMultiLvlLbl val="0"/>
      </c:catAx>
      <c:valAx>
        <c:axId val="122819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329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307</c:v>
                </c:pt>
                <c:pt idx="5">
                  <c:v>306</c:v>
                </c:pt>
                <c:pt idx="8">
                  <c:v>256</c:v>
                </c:pt>
                <c:pt idx="11">
                  <c:v>304</c:v>
                </c:pt>
                <c:pt idx="14">
                  <c:v>298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1</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35</c:v>
                </c:pt>
                <c:pt idx="3">
                  <c:v>35</c:v>
                </c:pt>
                <c:pt idx="6">
                  <c:v>36</c:v>
                </c:pt>
                <c:pt idx="9">
                  <c:v>36</c:v>
                </c:pt>
                <c:pt idx="12">
                  <c:v>45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89</c:v>
                </c:pt>
                <c:pt idx="3">
                  <c:v>90</c:v>
                </c:pt>
                <c:pt idx="6">
                  <c:v>103</c:v>
                </c:pt>
                <c:pt idx="9">
                  <c:v>107</c:v>
                </c:pt>
                <c:pt idx="12">
                  <c:v>107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369</c:v>
                </c:pt>
                <c:pt idx="3">
                  <c:v>357</c:v>
                </c:pt>
                <c:pt idx="6">
                  <c:v>332</c:v>
                </c:pt>
                <c:pt idx="9">
                  <c:v>315</c:v>
                </c:pt>
                <c:pt idx="12">
                  <c:v>285</c:v>
                </c:pt>
              </c:numCache>
            </c:numRef>
          </c:val>
        </c:ser>
        <c:dLbls>
          <c:showLegendKey val="0"/>
          <c:showVal val="0"/>
          <c:showCatName val="0"/>
          <c:showSerName val="0"/>
          <c:showPercent val="0"/>
          <c:showBubbleSize val="0"/>
        </c:dLbls>
        <c:gapWidth val="100"/>
        <c:overlap val="100"/>
        <c:axId val="123357440"/>
        <c:axId val="123367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187</c:v>
                </c:pt>
                <c:pt idx="2">
                  <c:v>#N/A</c:v>
                </c:pt>
                <c:pt idx="3">
                  <c:v>#N/A</c:v>
                </c:pt>
                <c:pt idx="4">
                  <c:v>177</c:v>
                </c:pt>
                <c:pt idx="5">
                  <c:v>#N/A</c:v>
                </c:pt>
                <c:pt idx="6">
                  <c:v>#N/A</c:v>
                </c:pt>
                <c:pt idx="7">
                  <c:v>216</c:v>
                </c:pt>
                <c:pt idx="8">
                  <c:v>#N/A</c:v>
                </c:pt>
                <c:pt idx="9">
                  <c:v>#N/A</c:v>
                </c:pt>
                <c:pt idx="10">
                  <c:v>154</c:v>
                </c:pt>
                <c:pt idx="11">
                  <c:v>#N/A</c:v>
                </c:pt>
                <c:pt idx="12">
                  <c:v>#N/A</c:v>
                </c:pt>
                <c:pt idx="13">
                  <c:v>139</c:v>
                </c:pt>
                <c:pt idx="14">
                  <c:v>#N/A</c:v>
                </c:pt>
              </c:numCache>
            </c:numRef>
          </c:val>
          <c:smooth val="0"/>
        </c:ser>
        <c:dLbls>
          <c:showLegendKey val="0"/>
          <c:showVal val="0"/>
          <c:showCatName val="0"/>
          <c:showSerName val="0"/>
          <c:showPercent val="0"/>
          <c:showBubbleSize val="0"/>
        </c:dLbls>
        <c:marker val="1"/>
        <c:smooth val="0"/>
        <c:axId val="123357440"/>
        <c:axId val="123367808"/>
      </c:lineChart>
      <c:catAx>
        <c:axId val="123357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367808"/>
        <c:crosses val="autoZero"/>
        <c:auto val="1"/>
        <c:lblAlgn val="ctr"/>
        <c:lblOffset val="100"/>
        <c:tickLblSkip val="1"/>
        <c:tickMarkSkip val="1"/>
        <c:noMultiLvlLbl val="0"/>
      </c:catAx>
      <c:valAx>
        <c:axId val="123367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357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2932</c:v>
                </c:pt>
                <c:pt idx="5">
                  <c:v>2595</c:v>
                </c:pt>
                <c:pt idx="8">
                  <c:v>2598</c:v>
                </c:pt>
                <c:pt idx="11">
                  <c:v>2581</c:v>
                </c:pt>
                <c:pt idx="14">
                  <c:v>2389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17</c:v>
                </c:pt>
                <c:pt idx="5">
                  <c:v>15</c:v>
                </c:pt>
                <c:pt idx="8">
                  <c:v>11</c:v>
                </c:pt>
                <c:pt idx="11">
                  <c:v>10</c:v>
                </c:pt>
                <c:pt idx="14">
                  <c:v>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1039</c:v>
                </c:pt>
                <c:pt idx="5">
                  <c:v>1187</c:v>
                </c:pt>
                <c:pt idx="8">
                  <c:v>1288</c:v>
                </c:pt>
                <c:pt idx="11">
                  <c:v>1420</c:v>
                </c:pt>
                <c:pt idx="14">
                  <c:v>1423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86</c:v>
                </c:pt>
                <c:pt idx="3">
                  <c:v>36</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19</c:v>
                </c:pt>
                <c:pt idx="3">
                  <c:v>124</c:v>
                </c:pt>
                <c:pt idx="6">
                  <c:v>16</c:v>
                </c:pt>
                <c:pt idx="9">
                  <c:v>15</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473</c:v>
                </c:pt>
                <c:pt idx="3">
                  <c:v>399</c:v>
                </c:pt>
                <c:pt idx="6">
                  <c:v>363</c:v>
                </c:pt>
                <c:pt idx="9">
                  <c:v>313</c:v>
                </c:pt>
                <c:pt idx="12">
                  <c:v>368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246</c:v>
                </c:pt>
                <c:pt idx="3">
                  <c:v>217</c:v>
                </c:pt>
                <c:pt idx="6">
                  <c:v>209</c:v>
                </c:pt>
                <c:pt idx="9">
                  <c:v>293</c:v>
                </c:pt>
                <c:pt idx="12">
                  <c:v>251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1319</c:v>
                </c:pt>
                <c:pt idx="3">
                  <c:v>1047</c:v>
                </c:pt>
                <c:pt idx="6">
                  <c:v>991</c:v>
                </c:pt>
                <c:pt idx="9">
                  <c:v>595</c:v>
                </c:pt>
                <c:pt idx="12">
                  <c:v>518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2439</c:v>
                </c:pt>
                <c:pt idx="3">
                  <c:v>2258</c:v>
                </c:pt>
                <c:pt idx="6">
                  <c:v>2085</c:v>
                </c:pt>
                <c:pt idx="9">
                  <c:v>1893</c:v>
                </c:pt>
                <c:pt idx="12">
                  <c:v>1736</c:v>
                </c:pt>
              </c:numCache>
            </c:numRef>
          </c:val>
        </c:ser>
        <c:dLbls>
          <c:showLegendKey val="0"/>
          <c:showVal val="0"/>
          <c:showCatName val="0"/>
          <c:showSerName val="0"/>
          <c:showPercent val="0"/>
          <c:showBubbleSize val="0"/>
        </c:dLbls>
        <c:gapWidth val="100"/>
        <c:overlap val="100"/>
        <c:axId val="111200128"/>
        <c:axId val="111206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593</c:v>
                </c:pt>
                <c:pt idx="2">
                  <c:v>#N/A</c:v>
                </c:pt>
                <c:pt idx="3">
                  <c:v>#N/A</c:v>
                </c:pt>
                <c:pt idx="4">
                  <c:v>286</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1200128"/>
        <c:axId val="111206400"/>
      </c:lineChart>
      <c:catAx>
        <c:axId val="111200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1206400"/>
        <c:crosses val="autoZero"/>
        <c:auto val="1"/>
        <c:lblAlgn val="ctr"/>
        <c:lblOffset val="100"/>
        <c:tickLblSkip val="1"/>
        <c:tickMarkSkip val="1"/>
        <c:noMultiLvlLbl val="0"/>
      </c:catAx>
      <c:valAx>
        <c:axId val="111206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200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3455360"/>
        <c:axId val="123478016"/>
      </c:scatterChart>
      <c:valAx>
        <c:axId val="1234553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478016"/>
        <c:crosses val="autoZero"/>
        <c:crossBetween val="midCat"/>
      </c:valAx>
      <c:valAx>
        <c:axId val="1234780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4553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15.8</c:v>
                </c:pt>
                <c:pt idx="1">
                  <c:v>14.4</c:v>
                </c:pt>
                <c:pt idx="2">
                  <c:v>15.2</c:v>
                </c:pt>
                <c:pt idx="3">
                  <c:v>14</c:v>
                </c:pt>
                <c:pt idx="4">
                  <c:v>12.8</c:v>
                </c:pt>
              </c:numCache>
            </c:numRef>
          </c:xVal>
          <c:yVal>
            <c:numRef>
              <c:f>公会計指標分析・財政指標組合せ分析表!$K$73:$O$73</c:f>
              <c:numCache>
                <c:formatCode>#,##0.0;"▲ "#,##0.0</c:formatCode>
                <c:ptCount val="5"/>
                <c:pt idx="0">
                  <c:v>47.9</c:v>
                </c:pt>
                <c:pt idx="1">
                  <c:v>22.2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23493376"/>
        <c:axId val="123520128"/>
      </c:scatterChart>
      <c:valAx>
        <c:axId val="123493376"/>
        <c:scaling>
          <c:orientation val="minMax"/>
          <c:max val="16.5"/>
          <c:min val="7.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520128"/>
        <c:crosses val="autoZero"/>
        <c:crossBetween val="midCat"/>
      </c:valAx>
      <c:valAx>
        <c:axId val="123520128"/>
        <c:scaling>
          <c:orientation val="minMax"/>
          <c:max val="56"/>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493376"/>
        <c:crosses val="autoZero"/>
        <c:crossBetween val="midCat"/>
        <c:majorUnit val="6"/>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青森県佐井村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実質公債費比率の分子は減少傾向にある。しかし、公営企業債の元利償還金に対する繰出金が増加傾向にあり、これは下水道事業特別会計において償還がピークを迎えているためである。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全会計では償還額は減少傾向にあるものの、新規の地方債の発行にあたっては厳選し、計画的に進めることにより、当該分子の減少に努める。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青森県佐井村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将来負担額・充当可能財源等はともに減少となった。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将来負担額については、退職手当負担見込額が</a:t>
          </a:r>
          <a:r>
            <a:rPr kumimoji="1" lang="en-US" altLang="ja-JP" sz="1400">
              <a:latin typeface="ＭＳ ゴシック" pitchFamily="49" charset="-128"/>
              <a:ea typeface="ＭＳ ゴシック" pitchFamily="49" charset="-128"/>
            </a:rPr>
            <a:t>55</a:t>
          </a:r>
          <a:r>
            <a:rPr kumimoji="1" lang="ja-JP" altLang="en-US" sz="1400">
              <a:latin typeface="ＭＳ ゴシック" pitchFamily="49" charset="-128"/>
              <a:ea typeface="ＭＳ ゴシック" pitchFamily="49" charset="-128"/>
            </a:rPr>
            <a:t>百万円増加しているものの、他の項目についてはすべて減少しており、</a:t>
          </a:r>
          <a:r>
            <a:rPr kumimoji="1" lang="en-US" altLang="ja-JP" sz="1400">
              <a:latin typeface="ＭＳ ゴシック" pitchFamily="49" charset="-128"/>
              <a:ea typeface="ＭＳ ゴシック" pitchFamily="49" charset="-128"/>
            </a:rPr>
            <a:t>236</a:t>
          </a:r>
          <a:r>
            <a:rPr kumimoji="1" lang="ja-JP" altLang="en-US" sz="1400">
              <a:latin typeface="ＭＳ ゴシック" pitchFamily="49" charset="-128"/>
              <a:ea typeface="ＭＳ ゴシック" pitchFamily="49" charset="-128"/>
            </a:rPr>
            <a:t>百万円の減少となった。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充当財源等については、基準財政需要額算入見込額（主に公債費分）が</a:t>
          </a:r>
          <a:r>
            <a:rPr kumimoji="1" lang="en-US" altLang="ja-JP" sz="1400">
              <a:latin typeface="ＭＳ ゴシック" pitchFamily="49" charset="-128"/>
              <a:ea typeface="ＭＳ ゴシック" pitchFamily="49" charset="-128"/>
            </a:rPr>
            <a:t>192</a:t>
          </a:r>
          <a:r>
            <a:rPr kumimoji="1" lang="ja-JP" altLang="en-US" sz="1400">
              <a:latin typeface="ＭＳ ゴシック" pitchFamily="49" charset="-128"/>
              <a:ea typeface="ＭＳ ゴシック" pitchFamily="49" charset="-128"/>
            </a:rPr>
            <a:t>百万円減少していることが大きく影響したことにより分子の減少となった。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今後も新規発行地方債の厳選、抑制に努めるとともに下北地域広域行政事務組合等の経営健全化に係る取り組み、進展を見極めつつ、当該分子の改善に努める。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青森県佐井村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4" name="正方形/長方形 13"/>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2,237
2,235
135.04
3,246,833
3,158,376
69,095
1,662,789
1,735,881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2" name="正方形/長方形 21"/>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3" name="角丸四角形 22"/>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4" name="正方形/長方形 23"/>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5" name="正方形/長方形 24"/>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6" name="直線コネクタ 25"/>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円/楕円 26"/>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8" name="フローチャート : 判断 27"/>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2" name="テキスト ボックス 31"/>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0" name="正方形/長方形 3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1" name="正方形/長方形 4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2" name="正方形/長方形 4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3" name="正方形/長方形 42"/>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4" name="正方形/長方形 4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5" name="テキスト ボックス 44"/>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6" name="正方形/長方形 45"/>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7" name="正方形/長方形 4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8" name="正方形/長方形 4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9" name="正方形/長方形 48"/>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0" name="正方形/長方形 4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1" name="正方形/長方形 5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2" name="正方形/長方形 5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3" name="正方形/長方形 5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4" name="正方形/長方形 5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5" name="正方形/長方形 54"/>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6" name="正方形/長方形 5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7" name="テキスト ボックス 56"/>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8" name="正方形/長方形 5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9" name="正方形/長方形 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0" name="正方形/長方形 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1" name="正方形/長方形 60"/>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2" name="正方形/長方形 61"/>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3" name="テキスト ボックス 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4" name="テキスト ボックス 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青森県佐井村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2,237
2,235
135.04
3,246,833
3,158,376
69,095
1,662,789
1,735,881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青森県佐井村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2,237
2,235
135.04
3,246,833
3,158,376
69,095
1,662,789
1,735,881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青森県佐井村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2,237
2,235
135.04
3,246,833
3,158,376
69,095
1,662,789
1,735,881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人口の減少や高齢化に加え、近年の公共事業の減少や漁業不振により、村税等の自主財源が低く財政基盤が弱いため、類似団体平均を</a:t>
          </a:r>
          <a:r>
            <a:rPr kumimoji="1" lang="en-US" altLang="ja-JP" sz="1300" baseline="0">
              <a:latin typeface="ＭＳ Ｐゴシック"/>
            </a:rPr>
            <a:t>0.06</a:t>
          </a:r>
          <a:r>
            <a:rPr kumimoji="1" lang="ja-JP" altLang="en-US" sz="1300" baseline="0">
              <a:latin typeface="ＭＳ Ｐゴシック"/>
            </a:rPr>
            <a:t>ポイント下回っている。</a:t>
          </a:r>
          <a:endParaRPr kumimoji="1" lang="en-US" altLang="ja-JP" sz="1300" baseline="0">
            <a:latin typeface="ＭＳ Ｐゴシック"/>
          </a:endParaRPr>
        </a:p>
        <a:p>
          <a:r>
            <a:rPr kumimoji="1" lang="ja-JP" altLang="en-US" sz="1300" baseline="0">
              <a:latin typeface="ＭＳ Ｐゴシック"/>
            </a:rPr>
            <a:t>　今後も自主財源の根幹である村税の収納率向上に努めるとともに、普通建設事業及び地方債の抑制による公債費の削減に取り組むなど行財政の効率化を図る。</a:t>
          </a:r>
          <a:endParaRPr kumimoji="1" lang="en-US" altLang="ja-JP" sz="1300" baseline="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113393</xdr:rowOff>
    </xdr:from>
    <xdr:to>
      <xdr:col>7</xdr:col>
      <xdr:colOff>152400</xdr:colOff>
      <xdr:row>44</xdr:row>
      <xdr:rowOff>113393</xdr:rowOff>
    </xdr:to>
    <xdr:cxnSp macro="">
      <xdr:nvCxnSpPr>
        <xdr:cNvPr id="69" name="直線コネクタ 68"/>
        <xdr:cNvCxnSpPr/>
      </xdr:nvCxnSpPr>
      <xdr:spPr>
        <a:xfrm>
          <a:off x="4114800" y="76571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113393</xdr:rowOff>
    </xdr:from>
    <xdr:to>
      <xdr:col>6</xdr:col>
      <xdr:colOff>0</xdr:colOff>
      <xdr:row>44</xdr:row>
      <xdr:rowOff>113393</xdr:rowOff>
    </xdr:to>
    <xdr:cxnSp macro="">
      <xdr:nvCxnSpPr>
        <xdr:cNvPr id="72" name="直線コネクタ 71"/>
        <xdr:cNvCxnSpPr/>
      </xdr:nvCxnSpPr>
      <xdr:spPr>
        <a:xfrm>
          <a:off x="3225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113393</xdr:rowOff>
    </xdr:from>
    <xdr:to>
      <xdr:col>4</xdr:col>
      <xdr:colOff>482600</xdr:colOff>
      <xdr:row>44</xdr:row>
      <xdr:rowOff>130628</xdr:rowOff>
    </xdr:to>
    <xdr:cxnSp macro="">
      <xdr:nvCxnSpPr>
        <xdr:cNvPr id="75" name="直線コネクタ 74"/>
        <xdr:cNvCxnSpPr/>
      </xdr:nvCxnSpPr>
      <xdr:spPr>
        <a:xfrm flipV="1">
          <a:off x="2336800" y="76571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113393</xdr:rowOff>
    </xdr:from>
    <xdr:to>
      <xdr:col>3</xdr:col>
      <xdr:colOff>279400</xdr:colOff>
      <xdr:row>44</xdr:row>
      <xdr:rowOff>130628</xdr:rowOff>
    </xdr:to>
    <xdr:cxnSp macro="">
      <xdr:nvCxnSpPr>
        <xdr:cNvPr id="78" name="直線コネクタ 77"/>
        <xdr:cNvCxnSpPr/>
      </xdr:nvCxnSpPr>
      <xdr:spPr>
        <a:xfrm>
          <a:off x="1447800" y="76571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62593</xdr:rowOff>
    </xdr:from>
    <xdr:to>
      <xdr:col>7</xdr:col>
      <xdr:colOff>203200</xdr:colOff>
      <xdr:row>44</xdr:row>
      <xdr:rowOff>164193</xdr:rowOff>
    </xdr:to>
    <xdr:sp macro="" textlink="">
      <xdr:nvSpPr>
        <xdr:cNvPr id="88" name="円/楕円 87"/>
        <xdr:cNvSpPr/>
      </xdr:nvSpPr>
      <xdr:spPr>
        <a:xfrm>
          <a:off x="49022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129920</xdr:rowOff>
    </xdr:from>
    <xdr:ext cx="762000" cy="259045"/>
    <xdr:sp macro="" textlink="">
      <xdr:nvSpPr>
        <xdr:cNvPr id="89" name="財政力該当値テキスト"/>
        <xdr:cNvSpPr txBox="1"/>
      </xdr:nvSpPr>
      <xdr:spPr>
        <a:xfrm>
          <a:off x="5041900" y="75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62593</xdr:rowOff>
    </xdr:from>
    <xdr:to>
      <xdr:col>6</xdr:col>
      <xdr:colOff>50800</xdr:colOff>
      <xdr:row>44</xdr:row>
      <xdr:rowOff>164193</xdr:rowOff>
    </xdr:to>
    <xdr:sp macro="" textlink="">
      <xdr:nvSpPr>
        <xdr:cNvPr id="90" name="円/楕円 89"/>
        <xdr:cNvSpPr/>
      </xdr:nvSpPr>
      <xdr:spPr>
        <a:xfrm>
          <a:off x="4064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148970</xdr:rowOff>
    </xdr:from>
    <xdr:ext cx="736600" cy="259045"/>
    <xdr:sp macro="" textlink="">
      <xdr:nvSpPr>
        <xdr:cNvPr id="91" name="テキスト ボックス 90"/>
        <xdr:cNvSpPr txBox="1"/>
      </xdr:nvSpPr>
      <xdr:spPr>
        <a:xfrm>
          <a:off x="3733800" y="769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62593</xdr:rowOff>
    </xdr:from>
    <xdr:to>
      <xdr:col>4</xdr:col>
      <xdr:colOff>533400</xdr:colOff>
      <xdr:row>44</xdr:row>
      <xdr:rowOff>164193</xdr:rowOff>
    </xdr:to>
    <xdr:sp macro="" textlink="">
      <xdr:nvSpPr>
        <xdr:cNvPr id="92" name="円/楕円 91"/>
        <xdr:cNvSpPr/>
      </xdr:nvSpPr>
      <xdr:spPr>
        <a:xfrm>
          <a:off x="3175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148970</xdr:rowOff>
    </xdr:from>
    <xdr:ext cx="762000" cy="259045"/>
    <xdr:sp macro="" textlink="">
      <xdr:nvSpPr>
        <xdr:cNvPr id="93" name="テキスト ボックス 92"/>
        <xdr:cNvSpPr txBox="1"/>
      </xdr:nvSpPr>
      <xdr:spPr>
        <a:xfrm>
          <a:off x="2844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79828</xdr:rowOff>
    </xdr:from>
    <xdr:to>
      <xdr:col>3</xdr:col>
      <xdr:colOff>330200</xdr:colOff>
      <xdr:row>45</xdr:row>
      <xdr:rowOff>9978</xdr:rowOff>
    </xdr:to>
    <xdr:sp macro="" textlink="">
      <xdr:nvSpPr>
        <xdr:cNvPr id="94" name="円/楕円 93"/>
        <xdr:cNvSpPr/>
      </xdr:nvSpPr>
      <xdr:spPr>
        <a:xfrm>
          <a:off x="2286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166205</xdr:rowOff>
    </xdr:from>
    <xdr:ext cx="762000" cy="259045"/>
    <xdr:sp macro="" textlink="">
      <xdr:nvSpPr>
        <xdr:cNvPr id="95" name="テキスト ボックス 94"/>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62593</xdr:rowOff>
    </xdr:from>
    <xdr:to>
      <xdr:col>2</xdr:col>
      <xdr:colOff>127000</xdr:colOff>
      <xdr:row>44</xdr:row>
      <xdr:rowOff>164193</xdr:rowOff>
    </xdr:to>
    <xdr:sp macro="" textlink="">
      <xdr:nvSpPr>
        <xdr:cNvPr id="96" name="円/楕円 95"/>
        <xdr:cNvSpPr/>
      </xdr:nvSpPr>
      <xdr:spPr>
        <a:xfrm>
          <a:off x="1397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148970</xdr:rowOff>
    </xdr:from>
    <xdr:ext cx="762000" cy="259045"/>
    <xdr:sp macro="" textlink="">
      <xdr:nvSpPr>
        <xdr:cNvPr id="97" name="テキスト ボックス 96"/>
        <xdr:cNvSpPr txBox="1"/>
      </xdr:nvSpPr>
      <xdr:spPr>
        <a:xfrm>
          <a:off x="1066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昨年度より歳出経常一般財源は</a:t>
          </a:r>
          <a:r>
            <a:rPr kumimoji="1" lang="en-US" altLang="ja-JP" sz="1300">
              <a:latin typeface="ＭＳ Ｐゴシック"/>
            </a:rPr>
            <a:t>3.8</a:t>
          </a:r>
          <a:r>
            <a:rPr kumimoji="1" lang="ja-JP" altLang="en-US" sz="1300">
              <a:latin typeface="ＭＳ Ｐゴシック"/>
            </a:rPr>
            <a:t>％増加しているものの、普通交付税も</a:t>
          </a:r>
          <a:r>
            <a:rPr kumimoji="1" lang="en-US" altLang="ja-JP" sz="1300">
              <a:latin typeface="ＭＳ Ｐゴシック"/>
            </a:rPr>
            <a:t>3.1</a:t>
          </a:r>
          <a:r>
            <a:rPr kumimoji="1" lang="ja-JP" altLang="en-US" sz="1300">
              <a:latin typeface="ＭＳ Ｐゴシック"/>
            </a:rPr>
            <a:t>％増加したことにより経常収支比率は</a:t>
          </a:r>
          <a:r>
            <a:rPr kumimoji="1" lang="en-US" altLang="ja-JP" sz="1300">
              <a:latin typeface="ＭＳ Ｐゴシック"/>
            </a:rPr>
            <a:t>0.2</a:t>
          </a:r>
          <a:r>
            <a:rPr kumimoji="1" lang="ja-JP" altLang="en-US" sz="1300">
              <a:latin typeface="ＭＳ Ｐゴシック"/>
            </a:rPr>
            <a:t>ポイントの増加となった。</a:t>
          </a:r>
          <a:endParaRPr kumimoji="1" lang="en-US" altLang="ja-JP" sz="1300">
            <a:latin typeface="ＭＳ Ｐゴシック"/>
          </a:endParaRPr>
        </a:p>
        <a:p>
          <a:r>
            <a:rPr kumimoji="1" lang="ja-JP" altLang="en-US" sz="1300">
              <a:latin typeface="ＭＳ Ｐゴシック"/>
            </a:rPr>
            <a:t>　類似団体と比較すると</a:t>
          </a:r>
          <a:r>
            <a:rPr kumimoji="1" lang="en-US" altLang="ja-JP" sz="1300">
              <a:latin typeface="ＭＳ Ｐゴシック"/>
            </a:rPr>
            <a:t>8.7</a:t>
          </a:r>
          <a:r>
            <a:rPr kumimoji="1" lang="ja-JP" altLang="en-US" sz="1300">
              <a:latin typeface="ＭＳ Ｐゴシック"/>
            </a:rPr>
            <a:t>ポイントも上回っているため、今後も事務事業の見直しを怠ることなく継続するとともに、人件費、公債費の義務的経費の削減に取り組み、財政構造の弾力性の確保に努める。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139912</xdr:rowOff>
    </xdr:from>
    <xdr:to>
      <xdr:col>7</xdr:col>
      <xdr:colOff>152400</xdr:colOff>
      <xdr:row>64</xdr:row>
      <xdr:rowOff>147955</xdr:rowOff>
    </xdr:to>
    <xdr:cxnSp macro="">
      <xdr:nvCxnSpPr>
        <xdr:cNvPr id="132" name="直線コネクタ 131"/>
        <xdr:cNvCxnSpPr/>
      </xdr:nvCxnSpPr>
      <xdr:spPr>
        <a:xfrm>
          <a:off x="4114800" y="11112712"/>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123825</xdr:rowOff>
    </xdr:from>
    <xdr:to>
      <xdr:col>6</xdr:col>
      <xdr:colOff>0</xdr:colOff>
      <xdr:row>64</xdr:row>
      <xdr:rowOff>139912</xdr:rowOff>
    </xdr:to>
    <xdr:cxnSp macro="">
      <xdr:nvCxnSpPr>
        <xdr:cNvPr id="135" name="直線コネクタ 134"/>
        <xdr:cNvCxnSpPr/>
      </xdr:nvCxnSpPr>
      <xdr:spPr>
        <a:xfrm>
          <a:off x="3225800" y="1109662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131039</xdr:rowOff>
    </xdr:from>
    <xdr:ext cx="736600" cy="259045"/>
    <xdr:sp macro="" textlink="">
      <xdr:nvSpPr>
        <xdr:cNvPr id="137" name="テキスト ボックス 136"/>
        <xdr:cNvSpPr txBox="1"/>
      </xdr:nvSpPr>
      <xdr:spPr>
        <a:xfrm>
          <a:off x="3733800" y="1058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63500</xdr:rowOff>
    </xdr:from>
    <xdr:to>
      <xdr:col>4</xdr:col>
      <xdr:colOff>482600</xdr:colOff>
      <xdr:row>64</xdr:row>
      <xdr:rowOff>123825</xdr:rowOff>
    </xdr:to>
    <xdr:cxnSp macro="">
      <xdr:nvCxnSpPr>
        <xdr:cNvPr id="138" name="直線コネクタ 137"/>
        <xdr:cNvCxnSpPr/>
      </xdr:nvCxnSpPr>
      <xdr:spPr>
        <a:xfrm>
          <a:off x="2336800" y="110363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40" name="テキスト ボックス 139"/>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63500</xdr:rowOff>
    </xdr:from>
    <xdr:to>
      <xdr:col>3</xdr:col>
      <xdr:colOff>279400</xdr:colOff>
      <xdr:row>64</xdr:row>
      <xdr:rowOff>139912</xdr:rowOff>
    </xdr:to>
    <xdr:cxnSp macro="">
      <xdr:nvCxnSpPr>
        <xdr:cNvPr id="141" name="直線コネクタ 140"/>
        <xdr:cNvCxnSpPr/>
      </xdr:nvCxnSpPr>
      <xdr:spPr>
        <a:xfrm flipV="1">
          <a:off x="1447800" y="11036300"/>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43" name="テキスト ボックス 142"/>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5" name="テキスト ボックス 144"/>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97155</xdr:rowOff>
    </xdr:from>
    <xdr:to>
      <xdr:col>7</xdr:col>
      <xdr:colOff>203200</xdr:colOff>
      <xdr:row>65</xdr:row>
      <xdr:rowOff>27305</xdr:rowOff>
    </xdr:to>
    <xdr:sp macro="" textlink="">
      <xdr:nvSpPr>
        <xdr:cNvPr id="151" name="円/楕円 150"/>
        <xdr:cNvSpPr/>
      </xdr:nvSpPr>
      <xdr:spPr>
        <a:xfrm>
          <a:off x="49022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69232</xdr:rowOff>
    </xdr:from>
    <xdr:ext cx="762000" cy="259045"/>
    <xdr:sp macro="" textlink="">
      <xdr:nvSpPr>
        <xdr:cNvPr id="152" name="財政構造の弾力性該当値テキスト"/>
        <xdr:cNvSpPr txBox="1"/>
      </xdr:nvSpPr>
      <xdr:spPr>
        <a:xfrm>
          <a:off x="5041900" y="1104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89112</xdr:rowOff>
    </xdr:from>
    <xdr:to>
      <xdr:col>6</xdr:col>
      <xdr:colOff>50800</xdr:colOff>
      <xdr:row>65</xdr:row>
      <xdr:rowOff>19262</xdr:rowOff>
    </xdr:to>
    <xdr:sp macro="" textlink="">
      <xdr:nvSpPr>
        <xdr:cNvPr id="153" name="円/楕円 152"/>
        <xdr:cNvSpPr/>
      </xdr:nvSpPr>
      <xdr:spPr>
        <a:xfrm>
          <a:off x="40640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4039</xdr:rowOff>
    </xdr:from>
    <xdr:ext cx="736600" cy="259045"/>
    <xdr:sp macro="" textlink="">
      <xdr:nvSpPr>
        <xdr:cNvPr id="154" name="テキスト ボックス 153"/>
        <xdr:cNvSpPr txBox="1"/>
      </xdr:nvSpPr>
      <xdr:spPr>
        <a:xfrm>
          <a:off x="3733800" y="11148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73025</xdr:rowOff>
    </xdr:from>
    <xdr:to>
      <xdr:col>4</xdr:col>
      <xdr:colOff>533400</xdr:colOff>
      <xdr:row>65</xdr:row>
      <xdr:rowOff>3175</xdr:rowOff>
    </xdr:to>
    <xdr:sp macro="" textlink="">
      <xdr:nvSpPr>
        <xdr:cNvPr id="155" name="円/楕円 154"/>
        <xdr:cNvSpPr/>
      </xdr:nvSpPr>
      <xdr:spPr>
        <a:xfrm>
          <a:off x="3175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159402</xdr:rowOff>
    </xdr:from>
    <xdr:ext cx="762000" cy="259045"/>
    <xdr:sp macro="" textlink="">
      <xdr:nvSpPr>
        <xdr:cNvPr id="156" name="テキスト ボックス 155"/>
        <xdr:cNvSpPr txBox="1"/>
      </xdr:nvSpPr>
      <xdr:spPr>
        <a:xfrm>
          <a:off x="2844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12700</xdr:rowOff>
    </xdr:from>
    <xdr:to>
      <xdr:col>3</xdr:col>
      <xdr:colOff>330200</xdr:colOff>
      <xdr:row>64</xdr:row>
      <xdr:rowOff>114300</xdr:rowOff>
    </xdr:to>
    <xdr:sp macro="" textlink="">
      <xdr:nvSpPr>
        <xdr:cNvPr id="157" name="円/楕円 156"/>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99077</xdr:rowOff>
    </xdr:from>
    <xdr:ext cx="762000" cy="259045"/>
    <xdr:sp macro="" textlink="">
      <xdr:nvSpPr>
        <xdr:cNvPr id="158" name="テキスト ボックス 157"/>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89112</xdr:rowOff>
    </xdr:from>
    <xdr:to>
      <xdr:col>2</xdr:col>
      <xdr:colOff>127000</xdr:colOff>
      <xdr:row>65</xdr:row>
      <xdr:rowOff>19262</xdr:rowOff>
    </xdr:to>
    <xdr:sp macro="" textlink="">
      <xdr:nvSpPr>
        <xdr:cNvPr id="159" name="円/楕円 158"/>
        <xdr:cNvSpPr/>
      </xdr:nvSpPr>
      <xdr:spPr>
        <a:xfrm>
          <a:off x="13970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4039</xdr:rowOff>
    </xdr:from>
    <xdr:ext cx="762000" cy="259045"/>
    <xdr:sp macro="" textlink="">
      <xdr:nvSpPr>
        <xdr:cNvPr id="160" name="テキスト ボックス 159"/>
        <xdr:cNvSpPr txBox="1"/>
      </xdr:nvSpPr>
      <xdr:spPr>
        <a:xfrm>
          <a:off x="1066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[378,599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過去から実施している職員新規採用抑制や、指定管理者制度の導入、さらにはゴミ処理業務や消防業務を一部事務組合に委託しているため、類似団体平均を下回っている。</a:t>
          </a:r>
          <a:endParaRPr kumimoji="1" lang="en-US" altLang="ja-JP" sz="1300">
            <a:latin typeface="ＭＳ Ｐゴシック"/>
          </a:endParaRPr>
        </a:p>
        <a:p>
          <a:r>
            <a:rPr kumimoji="1" lang="ja-JP" altLang="en-US" sz="1300">
              <a:latin typeface="ＭＳ Ｐゴシック"/>
            </a:rPr>
            <a:t>　一部事務組合の人件費、物件費等に充てる負担金や下水道事業などの公営企業会計の人件費、物件費等に充てる繰出し金といった費用を合計した場合、人口一人当たりの金額は増加することとなる。</a:t>
          </a:r>
          <a:endParaRPr kumimoji="1" lang="en-US" altLang="ja-JP" sz="1300">
            <a:latin typeface="ＭＳ Ｐゴシック"/>
          </a:endParaRPr>
        </a:p>
        <a:p>
          <a:r>
            <a:rPr kumimoji="1" lang="ja-JP" altLang="en-US" sz="1300">
              <a:latin typeface="ＭＳ Ｐゴシック"/>
            </a:rPr>
            <a:t>　今後はこれらも含めた経費について、抑制していく必要がある。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42197</xdr:rowOff>
    </xdr:from>
    <xdr:to>
      <xdr:col>7</xdr:col>
      <xdr:colOff>152400</xdr:colOff>
      <xdr:row>82</xdr:row>
      <xdr:rowOff>119343</xdr:rowOff>
    </xdr:to>
    <xdr:cxnSp macro="">
      <xdr:nvCxnSpPr>
        <xdr:cNvPr id="196" name="直線コネクタ 195"/>
        <xdr:cNvCxnSpPr/>
      </xdr:nvCxnSpPr>
      <xdr:spPr>
        <a:xfrm>
          <a:off x="4114800" y="14101097"/>
          <a:ext cx="838200" cy="7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36051</xdr:rowOff>
    </xdr:from>
    <xdr:to>
      <xdr:col>6</xdr:col>
      <xdr:colOff>0</xdr:colOff>
      <xdr:row>82</xdr:row>
      <xdr:rowOff>42197</xdr:rowOff>
    </xdr:to>
    <xdr:cxnSp macro="">
      <xdr:nvCxnSpPr>
        <xdr:cNvPr id="199" name="直線コネクタ 198"/>
        <xdr:cNvCxnSpPr/>
      </xdr:nvCxnSpPr>
      <xdr:spPr>
        <a:xfrm>
          <a:off x="3225800" y="14094951"/>
          <a:ext cx="889000" cy="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36051</xdr:rowOff>
    </xdr:from>
    <xdr:to>
      <xdr:col>4</xdr:col>
      <xdr:colOff>482600</xdr:colOff>
      <xdr:row>82</xdr:row>
      <xdr:rowOff>39466</xdr:rowOff>
    </xdr:to>
    <xdr:cxnSp macro="">
      <xdr:nvCxnSpPr>
        <xdr:cNvPr id="202" name="直線コネクタ 201"/>
        <xdr:cNvCxnSpPr/>
      </xdr:nvCxnSpPr>
      <xdr:spPr>
        <a:xfrm flipV="1">
          <a:off x="2336800" y="14094951"/>
          <a:ext cx="889000" cy="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39466</xdr:rowOff>
    </xdr:from>
    <xdr:to>
      <xdr:col>3</xdr:col>
      <xdr:colOff>279400</xdr:colOff>
      <xdr:row>82</xdr:row>
      <xdr:rowOff>49312</xdr:rowOff>
    </xdr:to>
    <xdr:cxnSp macro="">
      <xdr:nvCxnSpPr>
        <xdr:cNvPr id="205" name="直線コネクタ 204"/>
        <xdr:cNvCxnSpPr/>
      </xdr:nvCxnSpPr>
      <xdr:spPr>
        <a:xfrm flipV="1">
          <a:off x="1447800" y="14098366"/>
          <a:ext cx="889000" cy="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110441</xdr:rowOff>
    </xdr:from>
    <xdr:ext cx="762000" cy="259045"/>
    <xdr:sp macro="" textlink="">
      <xdr:nvSpPr>
        <xdr:cNvPr id="209" name="テキスト ボックス 208"/>
        <xdr:cNvSpPr txBox="1"/>
      </xdr:nvSpPr>
      <xdr:spPr>
        <a:xfrm>
          <a:off x="1066800" y="1416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68543</xdr:rowOff>
    </xdr:from>
    <xdr:to>
      <xdr:col>7</xdr:col>
      <xdr:colOff>203200</xdr:colOff>
      <xdr:row>82</xdr:row>
      <xdr:rowOff>170143</xdr:rowOff>
    </xdr:to>
    <xdr:sp macro="" textlink="">
      <xdr:nvSpPr>
        <xdr:cNvPr id="215" name="円/楕円 214"/>
        <xdr:cNvSpPr/>
      </xdr:nvSpPr>
      <xdr:spPr>
        <a:xfrm>
          <a:off x="4902200" y="1412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85070</xdr:rowOff>
    </xdr:from>
    <xdr:ext cx="762000" cy="259045"/>
    <xdr:sp macro="" textlink="">
      <xdr:nvSpPr>
        <xdr:cNvPr id="216" name="人件費・物件費等の状況該当値テキスト"/>
        <xdr:cNvSpPr txBox="1"/>
      </xdr:nvSpPr>
      <xdr:spPr>
        <a:xfrm>
          <a:off x="5041900" y="139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378,599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162847</xdr:rowOff>
    </xdr:from>
    <xdr:to>
      <xdr:col>6</xdr:col>
      <xdr:colOff>50800</xdr:colOff>
      <xdr:row>82</xdr:row>
      <xdr:rowOff>92997</xdr:rowOff>
    </xdr:to>
    <xdr:sp macro="" textlink="">
      <xdr:nvSpPr>
        <xdr:cNvPr id="217" name="円/楕円 216"/>
        <xdr:cNvSpPr/>
      </xdr:nvSpPr>
      <xdr:spPr>
        <a:xfrm>
          <a:off x="4064000" y="140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103174</xdr:rowOff>
    </xdr:from>
    <xdr:ext cx="736600" cy="259045"/>
    <xdr:sp macro="" textlink="">
      <xdr:nvSpPr>
        <xdr:cNvPr id="218" name="テキスト ボックス 217"/>
        <xdr:cNvSpPr txBox="1"/>
      </xdr:nvSpPr>
      <xdr:spPr>
        <a:xfrm>
          <a:off x="3733800" y="13819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311,461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156701</xdr:rowOff>
    </xdr:from>
    <xdr:to>
      <xdr:col>4</xdr:col>
      <xdr:colOff>533400</xdr:colOff>
      <xdr:row>82</xdr:row>
      <xdr:rowOff>86851</xdr:rowOff>
    </xdr:to>
    <xdr:sp macro="" textlink="">
      <xdr:nvSpPr>
        <xdr:cNvPr id="219" name="円/楕円 218"/>
        <xdr:cNvSpPr/>
      </xdr:nvSpPr>
      <xdr:spPr>
        <a:xfrm>
          <a:off x="3175000" y="1404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97028</xdr:rowOff>
    </xdr:from>
    <xdr:ext cx="762000" cy="259045"/>
    <xdr:sp macro="" textlink="">
      <xdr:nvSpPr>
        <xdr:cNvPr id="220" name="テキスト ボックス 219"/>
        <xdr:cNvSpPr txBox="1"/>
      </xdr:nvSpPr>
      <xdr:spPr>
        <a:xfrm>
          <a:off x="2844800" y="13813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306,111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160116</xdr:rowOff>
    </xdr:from>
    <xdr:to>
      <xdr:col>3</xdr:col>
      <xdr:colOff>330200</xdr:colOff>
      <xdr:row>82</xdr:row>
      <xdr:rowOff>90266</xdr:rowOff>
    </xdr:to>
    <xdr:sp macro="" textlink="">
      <xdr:nvSpPr>
        <xdr:cNvPr id="221" name="円/楕円 220"/>
        <xdr:cNvSpPr/>
      </xdr:nvSpPr>
      <xdr:spPr>
        <a:xfrm>
          <a:off x="2286000" y="1404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100443</xdr:rowOff>
    </xdr:from>
    <xdr:ext cx="762000" cy="259045"/>
    <xdr:sp macro="" textlink="">
      <xdr:nvSpPr>
        <xdr:cNvPr id="222" name="テキスト ボックス 221"/>
        <xdr:cNvSpPr txBox="1"/>
      </xdr:nvSpPr>
      <xdr:spPr>
        <a:xfrm>
          <a:off x="1955800" y="13816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309,083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169962</xdr:rowOff>
    </xdr:from>
    <xdr:to>
      <xdr:col>2</xdr:col>
      <xdr:colOff>127000</xdr:colOff>
      <xdr:row>82</xdr:row>
      <xdr:rowOff>100112</xdr:rowOff>
    </xdr:to>
    <xdr:sp macro="" textlink="">
      <xdr:nvSpPr>
        <xdr:cNvPr id="223" name="円/楕円 222"/>
        <xdr:cNvSpPr/>
      </xdr:nvSpPr>
      <xdr:spPr>
        <a:xfrm>
          <a:off x="1397000" y="1405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110289</xdr:rowOff>
    </xdr:from>
    <xdr:ext cx="762000" cy="259045"/>
    <xdr:sp macro="" textlink="">
      <xdr:nvSpPr>
        <xdr:cNvPr id="224" name="テキスト ボックス 223"/>
        <xdr:cNvSpPr txBox="1"/>
      </xdr:nvSpPr>
      <xdr:spPr>
        <a:xfrm>
          <a:off x="1066800" y="1382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317,652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厳しい財政状況の中、財源確保として平成</a:t>
          </a:r>
          <a:r>
            <a:rPr kumimoji="1" lang="en-US" altLang="ja-JP" sz="1300">
              <a:latin typeface="ＭＳ Ｐゴシック"/>
            </a:rPr>
            <a:t>17</a:t>
          </a:r>
          <a:r>
            <a:rPr kumimoji="1" lang="ja-JP" altLang="en-US" sz="1300">
              <a:latin typeface="ＭＳ Ｐゴシック"/>
            </a:rPr>
            <a:t>年度から</a:t>
          </a:r>
          <a:r>
            <a:rPr kumimoji="1" lang="en-US" altLang="ja-JP" sz="1300">
              <a:latin typeface="ＭＳ Ｐゴシック"/>
            </a:rPr>
            <a:t>26</a:t>
          </a:r>
          <a:r>
            <a:rPr kumimoji="1" lang="ja-JP" altLang="en-US" sz="1300">
              <a:latin typeface="ＭＳ Ｐゴシック"/>
            </a:rPr>
            <a:t>年度まで職員の本給をカット（一般職</a:t>
          </a:r>
          <a:r>
            <a:rPr kumimoji="1" lang="en-US" altLang="ja-JP" sz="1300">
              <a:latin typeface="ＭＳ Ｐゴシック"/>
            </a:rPr>
            <a:t>2</a:t>
          </a:r>
          <a:r>
            <a:rPr kumimoji="1" lang="ja-JP" altLang="en-US" sz="1300">
              <a:latin typeface="ＭＳ Ｐゴシック"/>
            </a:rPr>
            <a:t>％、特別職</a:t>
          </a:r>
          <a:r>
            <a:rPr kumimoji="1" lang="en-US" altLang="ja-JP" sz="1300">
              <a:latin typeface="ＭＳ Ｐゴシック"/>
            </a:rPr>
            <a:t>20</a:t>
          </a:r>
          <a:r>
            <a:rPr kumimoji="1" lang="ja-JP" altLang="en-US" sz="1300">
              <a:latin typeface="ＭＳ Ｐゴシック"/>
            </a:rPr>
            <a:t>～</a:t>
          </a:r>
          <a:r>
            <a:rPr kumimoji="1" lang="en-US" altLang="ja-JP" sz="1300">
              <a:latin typeface="ＭＳ Ｐゴシック"/>
            </a:rPr>
            <a:t>30</a:t>
          </a:r>
          <a:r>
            <a:rPr kumimoji="1" lang="ja-JP" altLang="en-US" sz="1300">
              <a:latin typeface="ＭＳ Ｐゴシック"/>
            </a:rPr>
            <a:t>％）、手当では期末勤勉手当の</a:t>
          </a:r>
          <a:r>
            <a:rPr kumimoji="1" lang="en-US" altLang="ja-JP" sz="1300">
              <a:latin typeface="ＭＳ Ｐゴシック"/>
            </a:rPr>
            <a:t>3</a:t>
          </a:r>
          <a:r>
            <a:rPr kumimoji="1" lang="ja-JP" altLang="en-US" sz="1300">
              <a:latin typeface="ＭＳ Ｐゴシック"/>
            </a:rPr>
            <a:t>％カットや管理職手当凍結及び、特別勤務手当の廃止を行ってきた。</a:t>
          </a: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年度においても同様に、職員の本給カット（一般職</a:t>
          </a:r>
          <a:r>
            <a:rPr kumimoji="1" lang="en-US" altLang="ja-JP" sz="1300">
              <a:latin typeface="ＭＳ Ｐゴシック"/>
            </a:rPr>
            <a:t>2</a:t>
          </a:r>
          <a:r>
            <a:rPr kumimoji="1" lang="ja-JP" altLang="en-US" sz="1300">
              <a:latin typeface="ＭＳ Ｐゴシック"/>
            </a:rPr>
            <a:t>％、特別職</a:t>
          </a:r>
          <a:r>
            <a:rPr kumimoji="1" lang="en-US" altLang="ja-JP" sz="1300">
              <a:latin typeface="ＭＳ Ｐゴシック"/>
            </a:rPr>
            <a:t>20</a:t>
          </a:r>
          <a:r>
            <a:rPr kumimoji="1" lang="ja-JP" altLang="en-US" sz="1300">
              <a:latin typeface="ＭＳ Ｐゴシック"/>
            </a:rPr>
            <a:t>～</a:t>
          </a:r>
          <a:r>
            <a:rPr kumimoji="1" lang="en-US" altLang="ja-JP" sz="1300">
              <a:latin typeface="ＭＳ Ｐゴシック"/>
            </a:rPr>
            <a:t>30</a:t>
          </a:r>
          <a:r>
            <a:rPr kumimoji="1" lang="ja-JP" altLang="en-US" sz="1300">
              <a:latin typeface="ＭＳ Ｐゴシック"/>
            </a:rPr>
            <a:t>％）を継続し、管理職手当は</a:t>
          </a:r>
          <a:r>
            <a:rPr kumimoji="1" lang="en-US" altLang="ja-JP" sz="1300">
              <a:latin typeface="ＭＳ Ｐゴシック"/>
            </a:rPr>
            <a:t>70</a:t>
          </a:r>
          <a:r>
            <a:rPr kumimoji="1" lang="ja-JP" altLang="en-US" sz="1300">
              <a:latin typeface="ＭＳ Ｐゴシック"/>
            </a:rPr>
            <a:t>％カットを行っており、類似団体平均と比較しても</a:t>
          </a:r>
          <a:r>
            <a:rPr kumimoji="1" lang="en-US" altLang="ja-JP" sz="1300">
              <a:latin typeface="ＭＳ Ｐゴシック"/>
            </a:rPr>
            <a:t>0.7</a:t>
          </a:r>
          <a:r>
            <a:rPr kumimoji="1" lang="ja-JP" altLang="en-US" sz="1300">
              <a:latin typeface="ＭＳ Ｐゴシック"/>
            </a:rPr>
            <a:t>ポイント下回っている。</a:t>
          </a:r>
        </a:p>
        <a:p>
          <a:r>
            <a:rPr kumimoji="1" lang="ja-JP" altLang="en-US" sz="1300">
              <a:latin typeface="ＭＳ Ｐゴシック"/>
            </a:rPr>
            <a:t>　今後も退職者と新規採用者のバランスから今年度の数値を維持するものと見込んでいる。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126237</xdr:rowOff>
    </xdr:from>
    <xdr:to>
      <xdr:col>24</xdr:col>
      <xdr:colOff>558800</xdr:colOff>
      <xdr:row>89</xdr:row>
      <xdr:rowOff>132587</xdr:rowOff>
    </xdr:to>
    <xdr:cxnSp macro="">
      <xdr:nvCxnSpPr>
        <xdr:cNvPr id="251" name="直線コネクタ 250"/>
        <xdr:cNvCxnSpPr/>
      </xdr:nvCxnSpPr>
      <xdr:spPr>
        <a:xfrm flipV="1">
          <a:off x="17018000" y="1418513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104664</xdr:rowOff>
    </xdr:from>
    <xdr:ext cx="762000" cy="259045"/>
    <xdr:sp macro="" textlink="">
      <xdr:nvSpPr>
        <xdr:cNvPr id="252" name="給与水準   （国との比較）最小値テキスト"/>
        <xdr:cNvSpPr txBox="1"/>
      </xdr:nvSpPr>
      <xdr:spPr>
        <a:xfrm>
          <a:off x="17106900" y="1536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89</xdr:row>
      <xdr:rowOff>132587</xdr:rowOff>
    </xdr:from>
    <xdr:to>
      <xdr:col>24</xdr:col>
      <xdr:colOff>647700</xdr:colOff>
      <xdr:row>89</xdr:row>
      <xdr:rowOff>132587</xdr:rowOff>
    </xdr:to>
    <xdr:cxnSp macro="">
      <xdr:nvCxnSpPr>
        <xdr:cNvPr id="253" name="直線コネクタ 252"/>
        <xdr:cNvCxnSpPr/>
      </xdr:nvCxnSpPr>
      <xdr:spPr>
        <a:xfrm>
          <a:off x="16929100" y="1539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41164</xdr:rowOff>
    </xdr:from>
    <xdr:ext cx="762000" cy="259045"/>
    <xdr:sp macro="" textlink="">
      <xdr:nvSpPr>
        <xdr:cNvPr id="254" name="給与水準   （国との比較）最大値テキスト"/>
        <xdr:cNvSpPr txBox="1"/>
      </xdr:nvSpPr>
      <xdr:spPr>
        <a:xfrm>
          <a:off x="17106900" y="1392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82</xdr:row>
      <xdr:rowOff>126237</xdr:rowOff>
    </xdr:from>
    <xdr:to>
      <xdr:col>24</xdr:col>
      <xdr:colOff>647700</xdr:colOff>
      <xdr:row>82</xdr:row>
      <xdr:rowOff>126237</xdr:rowOff>
    </xdr:to>
    <xdr:cxnSp macro="">
      <xdr:nvCxnSpPr>
        <xdr:cNvPr id="255" name="直線コネクタ 254"/>
        <xdr:cNvCxnSpPr/>
      </xdr:nvCxnSpPr>
      <xdr:spPr>
        <a:xfrm>
          <a:off x="16929100" y="1418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94235</xdr:rowOff>
    </xdr:from>
    <xdr:to>
      <xdr:col>24</xdr:col>
      <xdr:colOff>558800</xdr:colOff>
      <xdr:row>87</xdr:row>
      <xdr:rowOff>156972</xdr:rowOff>
    </xdr:to>
    <xdr:cxnSp macro="">
      <xdr:nvCxnSpPr>
        <xdr:cNvPr id="256" name="直線コネクタ 255"/>
        <xdr:cNvCxnSpPr/>
      </xdr:nvCxnSpPr>
      <xdr:spPr>
        <a:xfrm>
          <a:off x="16179800" y="15010385"/>
          <a:ext cx="838200" cy="6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112031</xdr:rowOff>
    </xdr:from>
    <xdr:ext cx="762000" cy="259045"/>
    <xdr:sp macro="" textlink="">
      <xdr:nvSpPr>
        <xdr:cNvPr id="257" name="給与水準   （国との比較）平均値テキスト"/>
        <xdr:cNvSpPr txBox="1"/>
      </xdr:nvSpPr>
      <xdr:spPr>
        <a:xfrm>
          <a:off x="17106900" y="1502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139954</xdr:rowOff>
    </xdr:from>
    <xdr:to>
      <xdr:col>24</xdr:col>
      <xdr:colOff>609600</xdr:colOff>
      <xdr:row>88</xdr:row>
      <xdr:rowOff>70104</xdr:rowOff>
    </xdr:to>
    <xdr:sp macro="" textlink="">
      <xdr:nvSpPr>
        <xdr:cNvPr id="258" name="フローチャート : 判断 257"/>
        <xdr:cNvSpPr/>
      </xdr:nvSpPr>
      <xdr:spPr>
        <a:xfrm>
          <a:off x="169672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55626</xdr:rowOff>
    </xdr:from>
    <xdr:to>
      <xdr:col>23</xdr:col>
      <xdr:colOff>406400</xdr:colOff>
      <xdr:row>87</xdr:row>
      <xdr:rowOff>94235</xdr:rowOff>
    </xdr:to>
    <xdr:cxnSp macro="">
      <xdr:nvCxnSpPr>
        <xdr:cNvPr id="259" name="直線コネクタ 258"/>
        <xdr:cNvCxnSpPr/>
      </xdr:nvCxnSpPr>
      <xdr:spPr>
        <a:xfrm>
          <a:off x="15290800" y="14971776"/>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120650</xdr:rowOff>
    </xdr:from>
    <xdr:to>
      <xdr:col>23</xdr:col>
      <xdr:colOff>457200</xdr:colOff>
      <xdr:row>88</xdr:row>
      <xdr:rowOff>50800</xdr:rowOff>
    </xdr:to>
    <xdr:sp macro="" textlink="">
      <xdr:nvSpPr>
        <xdr:cNvPr id="260" name="フローチャート : 判断 259"/>
        <xdr:cNvSpPr/>
      </xdr:nvSpPr>
      <xdr:spPr>
        <a:xfrm>
          <a:off x="16129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35577</xdr:rowOff>
    </xdr:from>
    <xdr:ext cx="736600" cy="259045"/>
    <xdr:sp macro="" textlink="">
      <xdr:nvSpPr>
        <xdr:cNvPr id="261" name="テキスト ボックス 260"/>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55626</xdr:rowOff>
    </xdr:from>
    <xdr:to>
      <xdr:col>22</xdr:col>
      <xdr:colOff>203200</xdr:colOff>
      <xdr:row>89</xdr:row>
      <xdr:rowOff>79502</xdr:rowOff>
    </xdr:to>
    <xdr:cxnSp macro="">
      <xdr:nvCxnSpPr>
        <xdr:cNvPr id="262" name="直線コネクタ 261"/>
        <xdr:cNvCxnSpPr/>
      </xdr:nvCxnSpPr>
      <xdr:spPr>
        <a:xfrm flipV="1">
          <a:off x="14401800" y="14971776"/>
          <a:ext cx="8890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63" name="フローチャート : 判断 262"/>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4" name="テキスト ボックス 263"/>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79502</xdr:rowOff>
    </xdr:from>
    <xdr:to>
      <xdr:col>21</xdr:col>
      <xdr:colOff>0</xdr:colOff>
      <xdr:row>89</xdr:row>
      <xdr:rowOff>93980</xdr:rowOff>
    </xdr:to>
    <xdr:cxnSp macro="">
      <xdr:nvCxnSpPr>
        <xdr:cNvPr id="265" name="直線コネクタ 264"/>
        <xdr:cNvCxnSpPr/>
      </xdr:nvCxnSpPr>
      <xdr:spPr>
        <a:xfrm flipV="1">
          <a:off x="13512800" y="1533855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130048</xdr:rowOff>
    </xdr:from>
    <xdr:to>
      <xdr:col>21</xdr:col>
      <xdr:colOff>50800</xdr:colOff>
      <xdr:row>90</xdr:row>
      <xdr:rowOff>60198</xdr:rowOff>
    </xdr:to>
    <xdr:sp macro="" textlink="">
      <xdr:nvSpPr>
        <xdr:cNvPr id="266" name="フローチャート : 判断 265"/>
        <xdr:cNvSpPr/>
      </xdr:nvSpPr>
      <xdr:spPr>
        <a:xfrm>
          <a:off x="14351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44975</xdr:rowOff>
    </xdr:from>
    <xdr:ext cx="762000" cy="259045"/>
    <xdr:sp macro="" textlink="">
      <xdr:nvSpPr>
        <xdr:cNvPr id="267" name="テキスト ボックス 266"/>
        <xdr:cNvSpPr txBox="1"/>
      </xdr:nvSpPr>
      <xdr:spPr>
        <a:xfrm>
          <a:off x="14020800" y="1547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120396</xdr:rowOff>
    </xdr:from>
    <xdr:to>
      <xdr:col>19</xdr:col>
      <xdr:colOff>533400</xdr:colOff>
      <xdr:row>90</xdr:row>
      <xdr:rowOff>50546</xdr:rowOff>
    </xdr:to>
    <xdr:sp macro="" textlink="">
      <xdr:nvSpPr>
        <xdr:cNvPr id="268" name="フローチャート : 判断 267"/>
        <xdr:cNvSpPr/>
      </xdr:nvSpPr>
      <xdr:spPr>
        <a:xfrm>
          <a:off x="13462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35323</xdr:rowOff>
    </xdr:from>
    <xdr:ext cx="762000" cy="259045"/>
    <xdr:sp macro="" textlink="">
      <xdr:nvSpPr>
        <xdr:cNvPr id="269" name="テキスト ボックス 268"/>
        <xdr:cNvSpPr txBox="1"/>
      </xdr:nvSpPr>
      <xdr:spPr>
        <a:xfrm>
          <a:off x="13131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87</xdr:row>
      <xdr:rowOff>106172</xdr:rowOff>
    </xdr:from>
    <xdr:to>
      <xdr:col>24</xdr:col>
      <xdr:colOff>609600</xdr:colOff>
      <xdr:row>88</xdr:row>
      <xdr:rowOff>36322</xdr:rowOff>
    </xdr:to>
    <xdr:sp macro="" textlink="">
      <xdr:nvSpPr>
        <xdr:cNvPr id="275" name="円/楕円 274"/>
        <xdr:cNvSpPr/>
      </xdr:nvSpPr>
      <xdr:spPr>
        <a:xfrm>
          <a:off x="16967200" y="1502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122699</xdr:rowOff>
    </xdr:from>
    <xdr:ext cx="762000" cy="259045"/>
    <xdr:sp macro="" textlink="">
      <xdr:nvSpPr>
        <xdr:cNvPr id="276" name="給与水準   （国との比較）該当値テキスト"/>
        <xdr:cNvSpPr txBox="1"/>
      </xdr:nvSpPr>
      <xdr:spPr>
        <a:xfrm>
          <a:off x="17106900" y="1486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43435</xdr:rowOff>
    </xdr:from>
    <xdr:to>
      <xdr:col>23</xdr:col>
      <xdr:colOff>457200</xdr:colOff>
      <xdr:row>87</xdr:row>
      <xdr:rowOff>145035</xdr:rowOff>
    </xdr:to>
    <xdr:sp macro="" textlink="">
      <xdr:nvSpPr>
        <xdr:cNvPr id="277" name="円/楕円 276"/>
        <xdr:cNvSpPr/>
      </xdr:nvSpPr>
      <xdr:spPr>
        <a:xfrm>
          <a:off x="16129000" y="1495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155212</xdr:rowOff>
    </xdr:from>
    <xdr:ext cx="736600" cy="259045"/>
    <xdr:sp macro="" textlink="">
      <xdr:nvSpPr>
        <xdr:cNvPr id="278" name="テキスト ボックス 277"/>
        <xdr:cNvSpPr txBox="1"/>
      </xdr:nvSpPr>
      <xdr:spPr>
        <a:xfrm>
          <a:off x="15798800" y="1472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4826</xdr:rowOff>
    </xdr:from>
    <xdr:to>
      <xdr:col>22</xdr:col>
      <xdr:colOff>254000</xdr:colOff>
      <xdr:row>87</xdr:row>
      <xdr:rowOff>106426</xdr:rowOff>
    </xdr:to>
    <xdr:sp macro="" textlink="">
      <xdr:nvSpPr>
        <xdr:cNvPr id="279" name="円/楕円 278"/>
        <xdr:cNvSpPr/>
      </xdr:nvSpPr>
      <xdr:spPr>
        <a:xfrm>
          <a:off x="15240000" y="149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116603</xdr:rowOff>
    </xdr:from>
    <xdr:ext cx="762000" cy="259045"/>
    <xdr:sp macro="" textlink="">
      <xdr:nvSpPr>
        <xdr:cNvPr id="280" name="テキスト ボックス 279"/>
        <xdr:cNvSpPr txBox="1"/>
      </xdr:nvSpPr>
      <xdr:spPr>
        <a:xfrm>
          <a:off x="14909800" y="1468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28702</xdr:rowOff>
    </xdr:from>
    <xdr:to>
      <xdr:col>21</xdr:col>
      <xdr:colOff>50800</xdr:colOff>
      <xdr:row>89</xdr:row>
      <xdr:rowOff>130302</xdr:rowOff>
    </xdr:to>
    <xdr:sp macro="" textlink="">
      <xdr:nvSpPr>
        <xdr:cNvPr id="281" name="円/楕円 280"/>
        <xdr:cNvSpPr/>
      </xdr:nvSpPr>
      <xdr:spPr>
        <a:xfrm>
          <a:off x="14351000" y="152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140479</xdr:rowOff>
    </xdr:from>
    <xdr:ext cx="762000" cy="259045"/>
    <xdr:sp macro="" textlink="">
      <xdr:nvSpPr>
        <xdr:cNvPr id="282" name="テキスト ボックス 281"/>
        <xdr:cNvSpPr txBox="1"/>
      </xdr:nvSpPr>
      <xdr:spPr>
        <a:xfrm>
          <a:off x="14020800" y="1505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43180</xdr:rowOff>
    </xdr:from>
    <xdr:to>
      <xdr:col>19</xdr:col>
      <xdr:colOff>533400</xdr:colOff>
      <xdr:row>89</xdr:row>
      <xdr:rowOff>144780</xdr:rowOff>
    </xdr:to>
    <xdr:sp macro="" textlink="">
      <xdr:nvSpPr>
        <xdr:cNvPr id="283" name="円/楕円 282"/>
        <xdr:cNvSpPr/>
      </xdr:nvSpPr>
      <xdr:spPr>
        <a:xfrm>
          <a:off x="13462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154957</xdr:rowOff>
    </xdr:from>
    <xdr:ext cx="762000" cy="259045"/>
    <xdr:sp macro="" textlink="">
      <xdr:nvSpPr>
        <xdr:cNvPr id="284" name="テキスト ボックス 283"/>
        <xdr:cNvSpPr txBox="1"/>
      </xdr:nvSpPr>
      <xdr:spPr>
        <a:xfrm>
          <a:off x="13131800" y="1507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[17.88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過去からの退職者不補充（平成</a:t>
          </a:r>
          <a:r>
            <a:rPr kumimoji="1" lang="en-US" altLang="ja-JP" sz="1050">
              <a:latin typeface="ＭＳ Ｐゴシック"/>
            </a:rPr>
            <a:t>14</a:t>
          </a:r>
          <a:r>
            <a:rPr kumimoji="1" lang="ja-JP" altLang="en-US" sz="1050">
              <a:latin typeface="ＭＳ Ｐゴシック"/>
            </a:rPr>
            <a:t>年度から平成</a:t>
          </a:r>
          <a:r>
            <a:rPr kumimoji="1" lang="en-US" altLang="ja-JP" sz="1050">
              <a:latin typeface="ＭＳ Ｐゴシック"/>
            </a:rPr>
            <a:t>20</a:t>
          </a:r>
          <a:r>
            <a:rPr kumimoji="1" lang="ja-JP" altLang="en-US" sz="1050">
              <a:latin typeface="ＭＳ Ｐゴシック"/>
            </a:rPr>
            <a:t>年度までは新規採用者なし）が大きな要因となり、その後は定員適正化計画に則り退職者数と採用者数の均衡を図ることにより類似団体平均を</a:t>
          </a:r>
          <a:r>
            <a:rPr kumimoji="1" lang="en-US" altLang="ja-JP" sz="1050">
              <a:latin typeface="ＭＳ Ｐゴシック"/>
            </a:rPr>
            <a:t>3</a:t>
          </a:r>
          <a:r>
            <a:rPr kumimoji="1" lang="ja-JP" altLang="en-US" sz="1050">
              <a:latin typeface="ＭＳ Ｐゴシック"/>
            </a:rPr>
            <a:t>ポイント以上下回った状態が続き平成</a:t>
          </a:r>
          <a:r>
            <a:rPr kumimoji="1" lang="en-US" altLang="ja-JP" sz="1050">
              <a:latin typeface="ＭＳ Ｐゴシック"/>
            </a:rPr>
            <a:t>27</a:t>
          </a:r>
          <a:r>
            <a:rPr kumimoji="1" lang="ja-JP" altLang="en-US" sz="1050">
              <a:latin typeface="ＭＳ Ｐゴシック"/>
            </a:rPr>
            <a:t>年度においても</a:t>
          </a:r>
          <a:r>
            <a:rPr kumimoji="1" lang="en-US" altLang="ja-JP" sz="1050">
              <a:latin typeface="ＭＳ Ｐゴシック"/>
            </a:rPr>
            <a:t>3.33</a:t>
          </a:r>
          <a:r>
            <a:rPr kumimoji="1" lang="ja-JP" altLang="en-US" sz="1050">
              <a:latin typeface="ＭＳ Ｐゴシック"/>
            </a:rPr>
            <a:t>ポイント下回っている。</a:t>
          </a:r>
        </a:p>
        <a:p>
          <a:r>
            <a:rPr kumimoji="1" lang="ja-JP" altLang="en-US" sz="1050">
              <a:latin typeface="ＭＳ Ｐゴシック"/>
            </a:rPr>
            <a:t>　今後も「佐井村行財政改革大綱」及び「佐井村第４次長期総合計画」に基づき、組織機構の合理化、事務事業の見直しを更に進めて、職員数の適正化を図る。</a:t>
          </a:r>
          <a:r>
            <a:rPr kumimoji="1" lang="ja-JP" altLang="en-US" sz="1050" strike="dblStrike" baseline="0">
              <a:latin typeface="ＭＳ Ｐゴシック"/>
            </a:rPr>
            <a:t>　</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1" name="直線コネクタ 310"/>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2"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3" name="直線コネクタ 312"/>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4"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5" name="直線コネクタ 314"/>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23343</xdr:rowOff>
    </xdr:from>
    <xdr:to>
      <xdr:col>24</xdr:col>
      <xdr:colOff>558800</xdr:colOff>
      <xdr:row>61</xdr:row>
      <xdr:rowOff>44094</xdr:rowOff>
    </xdr:to>
    <xdr:cxnSp macro="">
      <xdr:nvCxnSpPr>
        <xdr:cNvPr id="316" name="直線コネクタ 315"/>
        <xdr:cNvCxnSpPr/>
      </xdr:nvCxnSpPr>
      <xdr:spPr>
        <a:xfrm>
          <a:off x="16179800" y="10481793"/>
          <a:ext cx="838200" cy="2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7"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18" name="フローチャート : 判断 317"/>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11278</xdr:rowOff>
    </xdr:from>
    <xdr:to>
      <xdr:col>23</xdr:col>
      <xdr:colOff>406400</xdr:colOff>
      <xdr:row>61</xdr:row>
      <xdr:rowOff>23343</xdr:rowOff>
    </xdr:to>
    <xdr:cxnSp macro="">
      <xdr:nvCxnSpPr>
        <xdr:cNvPr id="319" name="直線コネクタ 318"/>
        <xdr:cNvCxnSpPr/>
      </xdr:nvCxnSpPr>
      <xdr:spPr>
        <a:xfrm>
          <a:off x="15290800" y="1046972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0" name="フローチャート : 判断 319"/>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1" name="テキスト ボックス 320"/>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11278</xdr:rowOff>
    </xdr:from>
    <xdr:to>
      <xdr:col>22</xdr:col>
      <xdr:colOff>203200</xdr:colOff>
      <xdr:row>61</xdr:row>
      <xdr:rowOff>17069</xdr:rowOff>
    </xdr:to>
    <xdr:cxnSp macro="">
      <xdr:nvCxnSpPr>
        <xdr:cNvPr id="322" name="直線コネクタ 321"/>
        <xdr:cNvCxnSpPr/>
      </xdr:nvCxnSpPr>
      <xdr:spPr>
        <a:xfrm flipV="1">
          <a:off x="14401800" y="10469728"/>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3" name="フローチャート : 判断 322"/>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145546</xdr:rowOff>
    </xdr:from>
    <xdr:ext cx="762000" cy="259045"/>
    <xdr:sp macro="" textlink="">
      <xdr:nvSpPr>
        <xdr:cNvPr id="324" name="テキスト ボックス 323"/>
        <xdr:cNvSpPr txBox="1"/>
      </xdr:nvSpPr>
      <xdr:spPr>
        <a:xfrm>
          <a:off x="14909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9589</xdr:rowOff>
    </xdr:from>
    <xdr:to>
      <xdr:col>21</xdr:col>
      <xdr:colOff>0</xdr:colOff>
      <xdr:row>61</xdr:row>
      <xdr:rowOff>17069</xdr:rowOff>
    </xdr:to>
    <xdr:cxnSp macro="">
      <xdr:nvCxnSpPr>
        <xdr:cNvPr id="325" name="直線コネクタ 324"/>
        <xdr:cNvCxnSpPr/>
      </xdr:nvCxnSpPr>
      <xdr:spPr>
        <a:xfrm>
          <a:off x="13512800" y="10468039"/>
          <a:ext cx="889000" cy="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6" name="フローチャート : 判断 325"/>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129138</xdr:rowOff>
    </xdr:from>
    <xdr:ext cx="762000" cy="259045"/>
    <xdr:sp macro="" textlink="">
      <xdr:nvSpPr>
        <xdr:cNvPr id="327" name="テキスト ボックス 326"/>
        <xdr:cNvSpPr txBox="1"/>
      </xdr:nvSpPr>
      <xdr:spPr>
        <a:xfrm>
          <a:off x="14020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28" name="フローチャート : 判断 327"/>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122382</xdr:rowOff>
    </xdr:from>
    <xdr:ext cx="762000" cy="259045"/>
    <xdr:sp macro="" textlink="">
      <xdr:nvSpPr>
        <xdr:cNvPr id="329" name="テキスト ボックス 328"/>
        <xdr:cNvSpPr txBox="1"/>
      </xdr:nvSpPr>
      <xdr:spPr>
        <a:xfrm>
          <a:off x="13131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164744</xdr:rowOff>
    </xdr:from>
    <xdr:to>
      <xdr:col>24</xdr:col>
      <xdr:colOff>609600</xdr:colOff>
      <xdr:row>61</xdr:row>
      <xdr:rowOff>94894</xdr:rowOff>
    </xdr:to>
    <xdr:sp macro="" textlink="">
      <xdr:nvSpPr>
        <xdr:cNvPr id="335" name="円/楕円 334"/>
        <xdr:cNvSpPr/>
      </xdr:nvSpPr>
      <xdr:spPr>
        <a:xfrm>
          <a:off x="16967200" y="1045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9821</xdr:rowOff>
    </xdr:from>
    <xdr:ext cx="762000" cy="259045"/>
    <xdr:sp macro="" textlink="">
      <xdr:nvSpPr>
        <xdr:cNvPr id="336" name="定員管理の状況該当値テキスト"/>
        <xdr:cNvSpPr txBox="1"/>
      </xdr:nvSpPr>
      <xdr:spPr>
        <a:xfrm>
          <a:off x="17106900" y="1029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143993</xdr:rowOff>
    </xdr:from>
    <xdr:to>
      <xdr:col>23</xdr:col>
      <xdr:colOff>457200</xdr:colOff>
      <xdr:row>61</xdr:row>
      <xdr:rowOff>74143</xdr:rowOff>
    </xdr:to>
    <xdr:sp macro="" textlink="">
      <xdr:nvSpPr>
        <xdr:cNvPr id="337" name="円/楕円 336"/>
        <xdr:cNvSpPr/>
      </xdr:nvSpPr>
      <xdr:spPr>
        <a:xfrm>
          <a:off x="16129000" y="1043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84320</xdr:rowOff>
    </xdr:from>
    <xdr:ext cx="736600" cy="259045"/>
    <xdr:sp macro="" textlink="">
      <xdr:nvSpPr>
        <xdr:cNvPr id="338" name="テキスト ボックス 337"/>
        <xdr:cNvSpPr txBox="1"/>
      </xdr:nvSpPr>
      <xdr:spPr>
        <a:xfrm>
          <a:off x="15798800" y="10199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131928</xdr:rowOff>
    </xdr:from>
    <xdr:to>
      <xdr:col>22</xdr:col>
      <xdr:colOff>254000</xdr:colOff>
      <xdr:row>61</xdr:row>
      <xdr:rowOff>62078</xdr:rowOff>
    </xdr:to>
    <xdr:sp macro="" textlink="">
      <xdr:nvSpPr>
        <xdr:cNvPr id="339" name="円/楕円 338"/>
        <xdr:cNvSpPr/>
      </xdr:nvSpPr>
      <xdr:spPr>
        <a:xfrm>
          <a:off x="15240000" y="1041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72255</xdr:rowOff>
    </xdr:from>
    <xdr:ext cx="762000" cy="259045"/>
    <xdr:sp macro="" textlink="">
      <xdr:nvSpPr>
        <xdr:cNvPr id="340" name="テキスト ボックス 339"/>
        <xdr:cNvSpPr txBox="1"/>
      </xdr:nvSpPr>
      <xdr:spPr>
        <a:xfrm>
          <a:off x="14909800" y="101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137719</xdr:rowOff>
    </xdr:from>
    <xdr:to>
      <xdr:col>21</xdr:col>
      <xdr:colOff>50800</xdr:colOff>
      <xdr:row>61</xdr:row>
      <xdr:rowOff>67869</xdr:rowOff>
    </xdr:to>
    <xdr:sp macro="" textlink="">
      <xdr:nvSpPr>
        <xdr:cNvPr id="341" name="円/楕円 340"/>
        <xdr:cNvSpPr/>
      </xdr:nvSpPr>
      <xdr:spPr>
        <a:xfrm>
          <a:off x="14351000" y="1042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78046</xdr:rowOff>
    </xdr:from>
    <xdr:ext cx="762000" cy="259045"/>
    <xdr:sp macro="" textlink="">
      <xdr:nvSpPr>
        <xdr:cNvPr id="342" name="テキスト ボックス 341"/>
        <xdr:cNvSpPr txBox="1"/>
      </xdr:nvSpPr>
      <xdr:spPr>
        <a:xfrm>
          <a:off x="14020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130239</xdr:rowOff>
    </xdr:from>
    <xdr:to>
      <xdr:col>19</xdr:col>
      <xdr:colOff>533400</xdr:colOff>
      <xdr:row>61</xdr:row>
      <xdr:rowOff>60389</xdr:rowOff>
    </xdr:to>
    <xdr:sp macro="" textlink="">
      <xdr:nvSpPr>
        <xdr:cNvPr id="343" name="円/楕円 342"/>
        <xdr:cNvSpPr/>
      </xdr:nvSpPr>
      <xdr:spPr>
        <a:xfrm>
          <a:off x="13462000" y="1041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70566</xdr:rowOff>
    </xdr:from>
    <xdr:ext cx="762000" cy="259045"/>
    <xdr:sp macro="" textlink="">
      <xdr:nvSpPr>
        <xdr:cNvPr id="344" name="テキスト ボックス 343"/>
        <xdr:cNvSpPr txBox="1"/>
      </xdr:nvSpPr>
      <xdr:spPr>
        <a:xfrm>
          <a:off x="13131800" y="1018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近年の公共事業の減少により、徐々に比率が下がってきてはいるものの、類似団体平均を</a:t>
          </a:r>
          <a:r>
            <a:rPr kumimoji="1" lang="en-US" altLang="ja-JP" sz="1300">
              <a:latin typeface="ＭＳ Ｐゴシック"/>
            </a:rPr>
            <a:t>5.0</a:t>
          </a:r>
          <a:r>
            <a:rPr kumimoji="1" lang="ja-JP" altLang="en-US" sz="1300">
              <a:latin typeface="ＭＳ Ｐゴシック"/>
            </a:rPr>
            <a:t>ポイント上回っている。上回っている主な要因としては、下水道事業特別会計の償還がピークを迎えていることである。</a:t>
          </a:r>
          <a:endParaRPr kumimoji="1" lang="en-US" altLang="ja-JP" sz="1300">
            <a:latin typeface="ＭＳ Ｐゴシック"/>
          </a:endParaRPr>
        </a:p>
        <a:p>
          <a:r>
            <a:rPr kumimoji="1" lang="ja-JP" altLang="en-US" sz="1300">
              <a:latin typeface="ＭＳ Ｐゴシック"/>
            </a:rPr>
            <a:t>　今後も新規の地方債の発行にあたっては厳選し、計画的に進めることにより、引き続き比率の改善に努め、同意基準である</a:t>
          </a:r>
          <a:r>
            <a:rPr kumimoji="1" lang="en-US" altLang="ja-JP" sz="1300">
              <a:latin typeface="ＭＳ Ｐゴシック"/>
            </a:rPr>
            <a:t>18</a:t>
          </a:r>
          <a:r>
            <a:rPr kumimoji="1" lang="ja-JP" altLang="en-US" sz="1300">
              <a:latin typeface="ＭＳ Ｐゴシック"/>
            </a:rPr>
            <a:t>％以下を維持するように努める。</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0" name="直線コネクタ 369"/>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3"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4" name="直線コネクタ 373"/>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160528</xdr:rowOff>
    </xdr:from>
    <xdr:to>
      <xdr:col>24</xdr:col>
      <xdr:colOff>558800</xdr:colOff>
      <xdr:row>43</xdr:row>
      <xdr:rowOff>46990</xdr:rowOff>
    </xdr:to>
    <xdr:cxnSp macro="">
      <xdr:nvCxnSpPr>
        <xdr:cNvPr id="375" name="直線コネクタ 374"/>
        <xdr:cNvCxnSpPr/>
      </xdr:nvCxnSpPr>
      <xdr:spPr>
        <a:xfrm flipV="1">
          <a:off x="16179800" y="736142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56405</xdr:rowOff>
    </xdr:from>
    <xdr:ext cx="762000" cy="259045"/>
    <xdr:sp macro="" textlink="">
      <xdr:nvSpPr>
        <xdr:cNvPr id="376" name="公債費負担の状況平均値テキスト"/>
        <xdr:cNvSpPr txBox="1"/>
      </xdr:nvSpPr>
      <xdr:spPr>
        <a:xfrm>
          <a:off x="17106900" y="691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7" name="フローチャート : 判断 376"/>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46990</xdr:rowOff>
    </xdr:from>
    <xdr:to>
      <xdr:col>23</xdr:col>
      <xdr:colOff>406400</xdr:colOff>
      <xdr:row>43</xdr:row>
      <xdr:rowOff>104902</xdr:rowOff>
    </xdr:to>
    <xdr:cxnSp macro="">
      <xdr:nvCxnSpPr>
        <xdr:cNvPr id="378" name="直線コネクタ 377"/>
        <xdr:cNvCxnSpPr/>
      </xdr:nvCxnSpPr>
      <xdr:spPr>
        <a:xfrm flipV="1">
          <a:off x="15290800" y="741934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79" name="フローチャート : 判断 378"/>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170959</xdr:rowOff>
    </xdr:from>
    <xdr:ext cx="736600" cy="259045"/>
    <xdr:sp macro="" textlink="">
      <xdr:nvSpPr>
        <xdr:cNvPr id="380" name="テキスト ボックス 379"/>
        <xdr:cNvSpPr txBox="1"/>
      </xdr:nvSpPr>
      <xdr:spPr>
        <a:xfrm>
          <a:off x="15798800" y="685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66294</xdr:rowOff>
    </xdr:from>
    <xdr:to>
      <xdr:col>22</xdr:col>
      <xdr:colOff>203200</xdr:colOff>
      <xdr:row>43</xdr:row>
      <xdr:rowOff>104902</xdr:rowOff>
    </xdr:to>
    <xdr:cxnSp macro="">
      <xdr:nvCxnSpPr>
        <xdr:cNvPr id="381" name="直線コネクタ 380"/>
        <xdr:cNvCxnSpPr/>
      </xdr:nvCxnSpPr>
      <xdr:spPr>
        <a:xfrm>
          <a:off x="14401800" y="743864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2" name="フローチャート : 判断 381"/>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47769</xdr:rowOff>
    </xdr:from>
    <xdr:ext cx="762000" cy="259045"/>
    <xdr:sp macro="" textlink="">
      <xdr:nvSpPr>
        <xdr:cNvPr id="383" name="テキスト ボックス 382"/>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66294</xdr:rowOff>
    </xdr:from>
    <xdr:to>
      <xdr:col>21</xdr:col>
      <xdr:colOff>0</xdr:colOff>
      <xdr:row>43</xdr:row>
      <xdr:rowOff>133858</xdr:rowOff>
    </xdr:to>
    <xdr:cxnSp macro="">
      <xdr:nvCxnSpPr>
        <xdr:cNvPr id="384" name="直線コネクタ 383"/>
        <xdr:cNvCxnSpPr/>
      </xdr:nvCxnSpPr>
      <xdr:spPr>
        <a:xfrm flipV="1">
          <a:off x="13512800" y="743864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5" name="フローチャート : 判断 384"/>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91203</xdr:rowOff>
    </xdr:from>
    <xdr:ext cx="762000" cy="259045"/>
    <xdr:sp macro="" textlink="">
      <xdr:nvSpPr>
        <xdr:cNvPr id="386" name="テキスト ボックス 385"/>
        <xdr:cNvSpPr txBox="1"/>
      </xdr:nvSpPr>
      <xdr:spPr>
        <a:xfrm>
          <a:off x="14020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7" name="フローチャート : 判断 386"/>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88" name="テキスト ボックス 387"/>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109728</xdr:rowOff>
    </xdr:from>
    <xdr:to>
      <xdr:col>24</xdr:col>
      <xdr:colOff>609600</xdr:colOff>
      <xdr:row>43</xdr:row>
      <xdr:rowOff>39878</xdr:rowOff>
    </xdr:to>
    <xdr:sp macro="" textlink="">
      <xdr:nvSpPr>
        <xdr:cNvPr id="394" name="円/楕円 393"/>
        <xdr:cNvSpPr/>
      </xdr:nvSpPr>
      <xdr:spPr>
        <a:xfrm>
          <a:off x="169672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81805</xdr:rowOff>
    </xdr:from>
    <xdr:ext cx="762000" cy="259045"/>
    <xdr:sp macro="" textlink="">
      <xdr:nvSpPr>
        <xdr:cNvPr id="395" name="公債費負担の状況該当値テキスト"/>
        <xdr:cNvSpPr txBox="1"/>
      </xdr:nvSpPr>
      <xdr:spPr>
        <a:xfrm>
          <a:off x="17106900" y="728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167640</xdr:rowOff>
    </xdr:from>
    <xdr:to>
      <xdr:col>23</xdr:col>
      <xdr:colOff>457200</xdr:colOff>
      <xdr:row>43</xdr:row>
      <xdr:rowOff>97790</xdr:rowOff>
    </xdr:to>
    <xdr:sp macro="" textlink="">
      <xdr:nvSpPr>
        <xdr:cNvPr id="396" name="円/楕円 395"/>
        <xdr:cNvSpPr/>
      </xdr:nvSpPr>
      <xdr:spPr>
        <a:xfrm>
          <a:off x="16129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82567</xdr:rowOff>
    </xdr:from>
    <xdr:ext cx="736600" cy="259045"/>
    <xdr:sp macro="" textlink="">
      <xdr:nvSpPr>
        <xdr:cNvPr id="397" name="テキスト ボックス 396"/>
        <xdr:cNvSpPr txBox="1"/>
      </xdr:nvSpPr>
      <xdr:spPr>
        <a:xfrm>
          <a:off x="15798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54102</xdr:rowOff>
    </xdr:from>
    <xdr:to>
      <xdr:col>22</xdr:col>
      <xdr:colOff>254000</xdr:colOff>
      <xdr:row>43</xdr:row>
      <xdr:rowOff>155702</xdr:rowOff>
    </xdr:to>
    <xdr:sp macro="" textlink="">
      <xdr:nvSpPr>
        <xdr:cNvPr id="398" name="円/楕円 397"/>
        <xdr:cNvSpPr/>
      </xdr:nvSpPr>
      <xdr:spPr>
        <a:xfrm>
          <a:off x="15240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140479</xdr:rowOff>
    </xdr:from>
    <xdr:ext cx="762000" cy="259045"/>
    <xdr:sp macro="" textlink="">
      <xdr:nvSpPr>
        <xdr:cNvPr id="399" name="テキスト ボックス 398"/>
        <xdr:cNvSpPr txBox="1"/>
      </xdr:nvSpPr>
      <xdr:spPr>
        <a:xfrm>
          <a:off x="14909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15494</xdr:rowOff>
    </xdr:from>
    <xdr:to>
      <xdr:col>21</xdr:col>
      <xdr:colOff>50800</xdr:colOff>
      <xdr:row>43</xdr:row>
      <xdr:rowOff>117094</xdr:rowOff>
    </xdr:to>
    <xdr:sp macro="" textlink="">
      <xdr:nvSpPr>
        <xdr:cNvPr id="400" name="円/楕円 399"/>
        <xdr:cNvSpPr/>
      </xdr:nvSpPr>
      <xdr:spPr>
        <a:xfrm>
          <a:off x="14351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101871</xdr:rowOff>
    </xdr:from>
    <xdr:ext cx="762000" cy="259045"/>
    <xdr:sp macro="" textlink="">
      <xdr:nvSpPr>
        <xdr:cNvPr id="401" name="テキスト ボックス 400"/>
        <xdr:cNvSpPr txBox="1"/>
      </xdr:nvSpPr>
      <xdr:spPr>
        <a:xfrm>
          <a:off x="14020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83058</xdr:rowOff>
    </xdr:from>
    <xdr:to>
      <xdr:col>19</xdr:col>
      <xdr:colOff>533400</xdr:colOff>
      <xdr:row>44</xdr:row>
      <xdr:rowOff>13208</xdr:rowOff>
    </xdr:to>
    <xdr:sp macro="" textlink="">
      <xdr:nvSpPr>
        <xdr:cNvPr id="402" name="円/楕円 401"/>
        <xdr:cNvSpPr/>
      </xdr:nvSpPr>
      <xdr:spPr>
        <a:xfrm>
          <a:off x="13462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169435</xdr:rowOff>
    </xdr:from>
    <xdr:ext cx="762000" cy="259045"/>
    <xdr:sp macro="" textlink="">
      <xdr:nvSpPr>
        <xdr:cNvPr id="403" name="テキスト ボックス 402"/>
        <xdr:cNvSpPr txBox="1"/>
      </xdr:nvSpPr>
      <xdr:spPr>
        <a:xfrm>
          <a:off x="13131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年々比率が下がってきているが、これは職員数の減や、過去の大型整備事業の返済を終えたことによる一般会計の地方債現在高の減少、さらには充当可能基金現在高の増加が影響している。</a:t>
          </a:r>
          <a:endParaRPr kumimoji="1" lang="en-US" altLang="ja-JP" sz="1300">
            <a:latin typeface="ＭＳ Ｐゴシック"/>
          </a:endParaRPr>
        </a:p>
        <a:p>
          <a:r>
            <a:rPr kumimoji="1" lang="ja-JP" altLang="en-US" sz="1300">
              <a:latin typeface="ＭＳ Ｐゴシック"/>
            </a:rPr>
            <a:t>　しかし、今後は一部事務組合下北医療センターや下北地域広域行政事務組合に対する一般会計負担金等が比率を押し上げる要因となる見込みのため、経営健全化に係る取り組み及び進展を見極めつつ、比率の悪化を防ぐように努め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2" name="直線コネクタ 431"/>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3"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4" name="直線コネクタ 433"/>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15</xdr:row>
      <xdr:rowOff>96520</xdr:rowOff>
    </xdr:from>
    <xdr:to>
      <xdr:col>21</xdr:col>
      <xdr:colOff>0</xdr:colOff>
      <xdr:row>17</xdr:row>
      <xdr:rowOff>98143</xdr:rowOff>
    </xdr:to>
    <xdr:cxnSp macro="">
      <xdr:nvCxnSpPr>
        <xdr:cNvPr id="437" name="直線コネクタ 436"/>
        <xdr:cNvCxnSpPr/>
      </xdr:nvCxnSpPr>
      <xdr:spPr>
        <a:xfrm flipV="1">
          <a:off x="13512800" y="2668270"/>
          <a:ext cx="889000" cy="34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0" name="フローチャート :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4" name="フローチャート :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6" name="フローチャート :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20</xdr:col>
      <xdr:colOff>635000</xdr:colOff>
      <xdr:row>15</xdr:row>
      <xdr:rowOff>45720</xdr:rowOff>
    </xdr:from>
    <xdr:to>
      <xdr:col>21</xdr:col>
      <xdr:colOff>50800</xdr:colOff>
      <xdr:row>15</xdr:row>
      <xdr:rowOff>147320</xdr:rowOff>
    </xdr:to>
    <xdr:sp macro="" textlink="">
      <xdr:nvSpPr>
        <xdr:cNvPr id="453" name="円/楕円 452"/>
        <xdr:cNvSpPr/>
      </xdr:nvSpPr>
      <xdr:spPr>
        <a:xfrm>
          <a:off x="143510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132097</xdr:rowOff>
    </xdr:from>
    <xdr:ext cx="762000" cy="259045"/>
    <xdr:sp macro="" textlink="">
      <xdr:nvSpPr>
        <xdr:cNvPr id="454" name="テキスト ボックス 453"/>
        <xdr:cNvSpPr txBox="1"/>
      </xdr:nvSpPr>
      <xdr:spPr>
        <a:xfrm>
          <a:off x="14020800" y="270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47343</xdr:rowOff>
    </xdr:from>
    <xdr:to>
      <xdr:col>19</xdr:col>
      <xdr:colOff>533400</xdr:colOff>
      <xdr:row>17</xdr:row>
      <xdr:rowOff>148943</xdr:rowOff>
    </xdr:to>
    <xdr:sp macro="" textlink="">
      <xdr:nvSpPr>
        <xdr:cNvPr id="455" name="円/楕円 454"/>
        <xdr:cNvSpPr/>
      </xdr:nvSpPr>
      <xdr:spPr>
        <a:xfrm>
          <a:off x="13462000" y="296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133720</xdr:rowOff>
    </xdr:from>
    <xdr:ext cx="762000" cy="259045"/>
    <xdr:sp macro="" textlink="">
      <xdr:nvSpPr>
        <xdr:cNvPr id="456" name="テキスト ボックス 455"/>
        <xdr:cNvSpPr txBox="1"/>
      </xdr:nvSpPr>
      <xdr:spPr>
        <a:xfrm>
          <a:off x="13131800" y="304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青森県佐井村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2,237
2,235
135.04
3,246,833
3,158,376
69,095
1,662,789
1,735,881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前年度と比べ</a:t>
          </a:r>
          <a:r>
            <a:rPr kumimoji="1" lang="en-US" altLang="ja-JP" sz="1300">
              <a:latin typeface="ＭＳ Ｐゴシック"/>
            </a:rPr>
            <a:t>0.3</a:t>
          </a:r>
          <a:r>
            <a:rPr kumimoji="1" lang="ja-JP" altLang="en-US" sz="1300">
              <a:latin typeface="ＭＳ Ｐゴシック"/>
            </a:rPr>
            <a:t>ポイント下回っており、類似団体平均を</a:t>
          </a:r>
          <a:r>
            <a:rPr kumimoji="1" lang="en-US" altLang="ja-JP" sz="1300">
              <a:latin typeface="ＭＳ Ｐゴシック"/>
            </a:rPr>
            <a:t>5.7</a:t>
          </a:r>
          <a:r>
            <a:rPr kumimoji="1" lang="ja-JP" altLang="en-US" sz="1300">
              <a:latin typeface="ＭＳ Ｐゴシック"/>
            </a:rPr>
            <a:t>ポイントも下回っている。これは新規採用者の抑制による職員数の削減やごみ処理業務や消防業務を一部事務組合で行っているためである。</a:t>
          </a:r>
          <a:endParaRPr kumimoji="1" lang="en-US" altLang="ja-JP" sz="1300">
            <a:latin typeface="ＭＳ Ｐゴシック"/>
          </a:endParaRPr>
        </a:p>
        <a:p>
          <a:r>
            <a:rPr kumimoji="1" lang="ja-JP" altLang="en-US" sz="1300">
              <a:latin typeface="ＭＳ Ｐゴシック"/>
            </a:rPr>
            <a:t>　今後も職員数の適正化を維持していくとともに、組織体制の維持・安定を図る中で人件費の抑制に努める。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65278</xdr:rowOff>
    </xdr:from>
    <xdr:to>
      <xdr:col>7</xdr:col>
      <xdr:colOff>15875</xdr:colOff>
      <xdr:row>35</xdr:row>
      <xdr:rowOff>78994</xdr:rowOff>
    </xdr:to>
    <xdr:cxnSp macro="">
      <xdr:nvCxnSpPr>
        <xdr:cNvPr id="64" name="直線コネクタ 63"/>
        <xdr:cNvCxnSpPr/>
      </xdr:nvCxnSpPr>
      <xdr:spPr>
        <a:xfrm flipV="1">
          <a:off x="3987800" y="60660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75709</xdr:rowOff>
    </xdr:from>
    <xdr:ext cx="762000" cy="259045"/>
    <xdr:sp macro="" textlink="">
      <xdr:nvSpPr>
        <xdr:cNvPr id="65" name="人件費平均値テキスト"/>
        <xdr:cNvSpPr txBox="1"/>
      </xdr:nvSpPr>
      <xdr:spPr>
        <a:xfrm>
          <a:off x="4914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78994</xdr:rowOff>
    </xdr:from>
    <xdr:to>
      <xdr:col>5</xdr:col>
      <xdr:colOff>549275</xdr:colOff>
      <xdr:row>35</xdr:row>
      <xdr:rowOff>101854</xdr:rowOff>
    </xdr:to>
    <xdr:cxnSp macro="">
      <xdr:nvCxnSpPr>
        <xdr:cNvPr id="67" name="直線コネクタ 66"/>
        <xdr:cNvCxnSpPr/>
      </xdr:nvCxnSpPr>
      <xdr:spPr>
        <a:xfrm flipV="1">
          <a:off x="3098800" y="60797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9" name="テキスト ボックス 68"/>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101854</xdr:rowOff>
    </xdr:from>
    <xdr:to>
      <xdr:col>4</xdr:col>
      <xdr:colOff>346075</xdr:colOff>
      <xdr:row>36</xdr:row>
      <xdr:rowOff>26416</xdr:rowOff>
    </xdr:to>
    <xdr:cxnSp macro="">
      <xdr:nvCxnSpPr>
        <xdr:cNvPr id="70" name="直線コネクタ 69"/>
        <xdr:cNvCxnSpPr/>
      </xdr:nvCxnSpPr>
      <xdr:spPr>
        <a:xfrm flipV="1">
          <a:off x="2209800" y="610260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26416</xdr:rowOff>
    </xdr:from>
    <xdr:to>
      <xdr:col>3</xdr:col>
      <xdr:colOff>142875</xdr:colOff>
      <xdr:row>36</xdr:row>
      <xdr:rowOff>85852</xdr:rowOff>
    </xdr:to>
    <xdr:cxnSp macro="">
      <xdr:nvCxnSpPr>
        <xdr:cNvPr id="73" name="直線コネクタ 72"/>
        <xdr:cNvCxnSpPr/>
      </xdr:nvCxnSpPr>
      <xdr:spPr>
        <a:xfrm flipV="1">
          <a:off x="1320800" y="61986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14478</xdr:rowOff>
    </xdr:from>
    <xdr:to>
      <xdr:col>7</xdr:col>
      <xdr:colOff>66675</xdr:colOff>
      <xdr:row>35</xdr:row>
      <xdr:rowOff>116078</xdr:rowOff>
    </xdr:to>
    <xdr:sp macro="" textlink="">
      <xdr:nvSpPr>
        <xdr:cNvPr id="83" name="円/楕円 82"/>
        <xdr:cNvSpPr/>
      </xdr:nvSpPr>
      <xdr:spPr>
        <a:xfrm>
          <a:off x="47752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31005</xdr:rowOff>
    </xdr:from>
    <xdr:ext cx="762000" cy="259045"/>
    <xdr:sp macro="" textlink="">
      <xdr:nvSpPr>
        <xdr:cNvPr id="84" name="人件費該当値テキスト"/>
        <xdr:cNvSpPr txBox="1"/>
      </xdr:nvSpPr>
      <xdr:spPr>
        <a:xfrm>
          <a:off x="4914900" y="586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28194</xdr:rowOff>
    </xdr:from>
    <xdr:to>
      <xdr:col>5</xdr:col>
      <xdr:colOff>600075</xdr:colOff>
      <xdr:row>35</xdr:row>
      <xdr:rowOff>129794</xdr:rowOff>
    </xdr:to>
    <xdr:sp macro="" textlink="">
      <xdr:nvSpPr>
        <xdr:cNvPr id="85" name="円/楕円 84"/>
        <xdr:cNvSpPr/>
      </xdr:nvSpPr>
      <xdr:spPr>
        <a:xfrm>
          <a:off x="3937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139971</xdr:rowOff>
    </xdr:from>
    <xdr:ext cx="736600" cy="259045"/>
    <xdr:sp macro="" textlink="">
      <xdr:nvSpPr>
        <xdr:cNvPr id="86" name="テキスト ボックス 85"/>
        <xdr:cNvSpPr txBox="1"/>
      </xdr:nvSpPr>
      <xdr:spPr>
        <a:xfrm>
          <a:off x="3606800" y="579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51054</xdr:rowOff>
    </xdr:from>
    <xdr:to>
      <xdr:col>4</xdr:col>
      <xdr:colOff>396875</xdr:colOff>
      <xdr:row>35</xdr:row>
      <xdr:rowOff>152654</xdr:rowOff>
    </xdr:to>
    <xdr:sp macro="" textlink="">
      <xdr:nvSpPr>
        <xdr:cNvPr id="87" name="円/楕円 86"/>
        <xdr:cNvSpPr/>
      </xdr:nvSpPr>
      <xdr:spPr>
        <a:xfrm>
          <a:off x="3048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162831</xdr:rowOff>
    </xdr:from>
    <xdr:ext cx="762000" cy="259045"/>
    <xdr:sp macro="" textlink="">
      <xdr:nvSpPr>
        <xdr:cNvPr id="88" name="テキスト ボックス 87"/>
        <xdr:cNvSpPr txBox="1"/>
      </xdr:nvSpPr>
      <xdr:spPr>
        <a:xfrm>
          <a:off x="2717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147066</xdr:rowOff>
    </xdr:from>
    <xdr:to>
      <xdr:col>3</xdr:col>
      <xdr:colOff>193675</xdr:colOff>
      <xdr:row>36</xdr:row>
      <xdr:rowOff>77216</xdr:rowOff>
    </xdr:to>
    <xdr:sp macro="" textlink="">
      <xdr:nvSpPr>
        <xdr:cNvPr id="89" name="円/楕円 88"/>
        <xdr:cNvSpPr/>
      </xdr:nvSpPr>
      <xdr:spPr>
        <a:xfrm>
          <a:off x="2159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87393</xdr:rowOff>
    </xdr:from>
    <xdr:ext cx="762000" cy="259045"/>
    <xdr:sp macro="" textlink="">
      <xdr:nvSpPr>
        <xdr:cNvPr id="90" name="テキスト ボックス 89"/>
        <xdr:cNvSpPr txBox="1"/>
      </xdr:nvSpPr>
      <xdr:spPr>
        <a:xfrm>
          <a:off x="1828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35052</xdr:rowOff>
    </xdr:from>
    <xdr:to>
      <xdr:col>1</xdr:col>
      <xdr:colOff>676275</xdr:colOff>
      <xdr:row>36</xdr:row>
      <xdr:rowOff>136652</xdr:rowOff>
    </xdr:to>
    <xdr:sp macro="" textlink="">
      <xdr:nvSpPr>
        <xdr:cNvPr id="91" name="円/楕円 90"/>
        <xdr:cNvSpPr/>
      </xdr:nvSpPr>
      <xdr:spPr>
        <a:xfrm>
          <a:off x="1270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146829</xdr:rowOff>
    </xdr:from>
    <xdr:ext cx="762000" cy="259045"/>
    <xdr:sp macro="" textlink="">
      <xdr:nvSpPr>
        <xdr:cNvPr id="92" name="テキスト ボックス 91"/>
        <xdr:cNvSpPr txBox="1"/>
      </xdr:nvSpPr>
      <xdr:spPr>
        <a:xfrm>
          <a:off x="939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物件費に係る経常収支比率が高い要因は、指定管理者制度の導入を推進してきたことによるものである。よって、人件費や扶助費から委託料へシフトしており、一番の大きな移動は平成</a:t>
          </a:r>
          <a:r>
            <a:rPr kumimoji="1" lang="en-US" altLang="ja-JP" sz="1300">
              <a:latin typeface="ＭＳ Ｐゴシック"/>
            </a:rPr>
            <a:t>22</a:t>
          </a:r>
          <a:r>
            <a:rPr kumimoji="1" lang="ja-JP" altLang="en-US" sz="1300">
              <a:latin typeface="ＭＳ Ｐゴシック"/>
            </a:rPr>
            <a:t>年度に保育所運営事業に指定管理者制度を導入したことである。</a:t>
          </a:r>
          <a:endParaRPr kumimoji="1" lang="en-US" altLang="ja-JP" sz="1300">
            <a:latin typeface="ＭＳ Ｐゴシック"/>
          </a:endParaRPr>
        </a:p>
        <a:p>
          <a:r>
            <a:rPr kumimoji="1" lang="ja-JP" altLang="en-US" sz="1300">
              <a:latin typeface="ＭＳ Ｐゴシック"/>
            </a:rPr>
            <a:t>　このことは、物件費が上昇しているのに対し、扶助費が低下したという比率の推移にも表れている。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96520</xdr:rowOff>
    </xdr:from>
    <xdr:to>
      <xdr:col>24</xdr:col>
      <xdr:colOff>31750</xdr:colOff>
      <xdr:row>16</xdr:row>
      <xdr:rowOff>142240</xdr:rowOff>
    </xdr:to>
    <xdr:cxnSp macro="">
      <xdr:nvCxnSpPr>
        <xdr:cNvPr id="125" name="直線コネクタ 124"/>
        <xdr:cNvCxnSpPr/>
      </xdr:nvCxnSpPr>
      <xdr:spPr>
        <a:xfrm>
          <a:off x="15671800" y="28397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6"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96520</xdr:rowOff>
    </xdr:from>
    <xdr:to>
      <xdr:col>22</xdr:col>
      <xdr:colOff>565150</xdr:colOff>
      <xdr:row>16</xdr:row>
      <xdr:rowOff>157480</xdr:rowOff>
    </xdr:to>
    <xdr:cxnSp macro="">
      <xdr:nvCxnSpPr>
        <xdr:cNvPr id="128" name="直線コネクタ 127"/>
        <xdr:cNvCxnSpPr/>
      </xdr:nvCxnSpPr>
      <xdr:spPr>
        <a:xfrm flipV="1">
          <a:off x="14782800" y="2839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30" name="テキスト ボックス 129"/>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104140</xdr:rowOff>
    </xdr:from>
    <xdr:to>
      <xdr:col>21</xdr:col>
      <xdr:colOff>361950</xdr:colOff>
      <xdr:row>16</xdr:row>
      <xdr:rowOff>157480</xdr:rowOff>
    </xdr:to>
    <xdr:cxnSp macro="">
      <xdr:nvCxnSpPr>
        <xdr:cNvPr id="131" name="直線コネクタ 130"/>
        <xdr:cNvCxnSpPr/>
      </xdr:nvCxnSpPr>
      <xdr:spPr>
        <a:xfrm>
          <a:off x="13893800" y="2847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104140</xdr:rowOff>
    </xdr:from>
    <xdr:to>
      <xdr:col>20</xdr:col>
      <xdr:colOff>158750</xdr:colOff>
      <xdr:row>17</xdr:row>
      <xdr:rowOff>1270</xdr:rowOff>
    </xdr:to>
    <xdr:cxnSp macro="">
      <xdr:nvCxnSpPr>
        <xdr:cNvPr id="134" name="直線コネクタ 133"/>
        <xdr:cNvCxnSpPr/>
      </xdr:nvCxnSpPr>
      <xdr:spPr>
        <a:xfrm flipV="1">
          <a:off x="13004800" y="2847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91440</xdr:rowOff>
    </xdr:from>
    <xdr:to>
      <xdr:col>24</xdr:col>
      <xdr:colOff>82550</xdr:colOff>
      <xdr:row>17</xdr:row>
      <xdr:rowOff>21590</xdr:rowOff>
    </xdr:to>
    <xdr:sp macro="" textlink="">
      <xdr:nvSpPr>
        <xdr:cNvPr id="144" name="円/楕円 143"/>
        <xdr:cNvSpPr/>
      </xdr:nvSpPr>
      <xdr:spPr>
        <a:xfrm>
          <a:off x="164592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107967</xdr:rowOff>
    </xdr:from>
    <xdr:ext cx="762000" cy="259045"/>
    <xdr:sp macro="" textlink="">
      <xdr:nvSpPr>
        <xdr:cNvPr id="145" name="物件費該当値テキスト"/>
        <xdr:cNvSpPr txBox="1"/>
      </xdr:nvSpPr>
      <xdr:spPr>
        <a:xfrm>
          <a:off x="165989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45720</xdr:rowOff>
    </xdr:from>
    <xdr:to>
      <xdr:col>22</xdr:col>
      <xdr:colOff>615950</xdr:colOff>
      <xdr:row>16</xdr:row>
      <xdr:rowOff>147320</xdr:rowOff>
    </xdr:to>
    <xdr:sp macro="" textlink="">
      <xdr:nvSpPr>
        <xdr:cNvPr id="146" name="円/楕円 145"/>
        <xdr:cNvSpPr/>
      </xdr:nvSpPr>
      <xdr:spPr>
        <a:xfrm>
          <a:off x="15621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157497</xdr:rowOff>
    </xdr:from>
    <xdr:ext cx="736600" cy="259045"/>
    <xdr:sp macro="" textlink="">
      <xdr:nvSpPr>
        <xdr:cNvPr id="147" name="テキスト ボックス 146"/>
        <xdr:cNvSpPr txBox="1"/>
      </xdr:nvSpPr>
      <xdr:spPr>
        <a:xfrm>
          <a:off x="15290800" y="2557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106680</xdr:rowOff>
    </xdr:from>
    <xdr:to>
      <xdr:col>21</xdr:col>
      <xdr:colOff>412750</xdr:colOff>
      <xdr:row>17</xdr:row>
      <xdr:rowOff>36830</xdr:rowOff>
    </xdr:to>
    <xdr:sp macro="" textlink="">
      <xdr:nvSpPr>
        <xdr:cNvPr id="148" name="円/楕円 147"/>
        <xdr:cNvSpPr/>
      </xdr:nvSpPr>
      <xdr:spPr>
        <a:xfrm>
          <a:off x="14732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21607</xdr:rowOff>
    </xdr:from>
    <xdr:ext cx="762000" cy="259045"/>
    <xdr:sp macro="" textlink="">
      <xdr:nvSpPr>
        <xdr:cNvPr id="149" name="テキスト ボックス 148"/>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53340</xdr:rowOff>
    </xdr:from>
    <xdr:to>
      <xdr:col>20</xdr:col>
      <xdr:colOff>209550</xdr:colOff>
      <xdr:row>16</xdr:row>
      <xdr:rowOff>154940</xdr:rowOff>
    </xdr:to>
    <xdr:sp macro="" textlink="">
      <xdr:nvSpPr>
        <xdr:cNvPr id="150" name="円/楕円 149"/>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51" name="テキスト ボックス 150"/>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52" name="円/楕円 151"/>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36847</xdr:rowOff>
    </xdr:from>
    <xdr:ext cx="762000" cy="259045"/>
    <xdr:sp macro="" textlink="">
      <xdr:nvSpPr>
        <xdr:cNvPr id="153" name="テキスト ボックス 152"/>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0.9</a:t>
          </a:r>
          <a:r>
            <a:rPr kumimoji="1" lang="ja-JP" altLang="en-US" sz="1300">
              <a:latin typeface="ＭＳ Ｐゴシック"/>
            </a:rPr>
            <a:t>ポイント下回っているものの、差が均衡している。これは障害者自立支援給付費や乳幼児医療扶助費、さらには村で単独で実施している児童生徒医療扶助費が影響している。</a:t>
          </a:r>
          <a:endParaRPr kumimoji="1" lang="en-US" altLang="ja-JP" sz="1300">
            <a:latin typeface="ＭＳ Ｐゴシック"/>
          </a:endParaRPr>
        </a:p>
        <a:p>
          <a:r>
            <a:rPr kumimoji="1" lang="ja-JP" altLang="en-US" sz="1300">
              <a:latin typeface="ＭＳ Ｐゴシック"/>
            </a:rPr>
            <a:t>　今後は事業内容の精査に努めていく必要がある。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45357</xdr:rowOff>
    </xdr:from>
    <xdr:to>
      <xdr:col>7</xdr:col>
      <xdr:colOff>15875</xdr:colOff>
      <xdr:row>54</xdr:row>
      <xdr:rowOff>61685</xdr:rowOff>
    </xdr:to>
    <xdr:cxnSp macro="">
      <xdr:nvCxnSpPr>
        <xdr:cNvPr id="187" name="直線コネクタ 186"/>
        <xdr:cNvCxnSpPr/>
      </xdr:nvCxnSpPr>
      <xdr:spPr>
        <a:xfrm>
          <a:off x="3987800" y="93036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45357</xdr:rowOff>
    </xdr:from>
    <xdr:to>
      <xdr:col>5</xdr:col>
      <xdr:colOff>549275</xdr:colOff>
      <xdr:row>54</xdr:row>
      <xdr:rowOff>61685</xdr:rowOff>
    </xdr:to>
    <xdr:cxnSp macro="">
      <xdr:nvCxnSpPr>
        <xdr:cNvPr id="190" name="直線コネクタ 189"/>
        <xdr:cNvCxnSpPr/>
      </xdr:nvCxnSpPr>
      <xdr:spPr>
        <a:xfrm flipV="1">
          <a:off x="3098800" y="93036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2" name="テキスト ボックス 191"/>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61685</xdr:rowOff>
    </xdr:from>
    <xdr:to>
      <xdr:col>4</xdr:col>
      <xdr:colOff>346075</xdr:colOff>
      <xdr:row>54</xdr:row>
      <xdr:rowOff>78015</xdr:rowOff>
    </xdr:to>
    <xdr:cxnSp macro="">
      <xdr:nvCxnSpPr>
        <xdr:cNvPr id="193" name="直線コネクタ 192"/>
        <xdr:cNvCxnSpPr/>
      </xdr:nvCxnSpPr>
      <xdr:spPr>
        <a:xfrm flipV="1">
          <a:off x="2209800" y="9319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78015</xdr:rowOff>
    </xdr:from>
    <xdr:to>
      <xdr:col>3</xdr:col>
      <xdr:colOff>142875</xdr:colOff>
      <xdr:row>54</xdr:row>
      <xdr:rowOff>110672</xdr:rowOff>
    </xdr:to>
    <xdr:cxnSp macro="">
      <xdr:nvCxnSpPr>
        <xdr:cNvPr id="196" name="直線コネクタ 195"/>
        <xdr:cNvCxnSpPr/>
      </xdr:nvCxnSpPr>
      <xdr:spPr>
        <a:xfrm flipV="1">
          <a:off x="1320800" y="9336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10885</xdr:rowOff>
    </xdr:from>
    <xdr:to>
      <xdr:col>7</xdr:col>
      <xdr:colOff>66675</xdr:colOff>
      <xdr:row>54</xdr:row>
      <xdr:rowOff>112485</xdr:rowOff>
    </xdr:to>
    <xdr:sp macro="" textlink="">
      <xdr:nvSpPr>
        <xdr:cNvPr id="206" name="円/楕円 205"/>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27412</xdr:rowOff>
    </xdr:from>
    <xdr:ext cx="762000" cy="259045"/>
    <xdr:sp macro="" textlink="">
      <xdr:nvSpPr>
        <xdr:cNvPr id="207" name="扶助費該当値テキスト"/>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166007</xdr:rowOff>
    </xdr:from>
    <xdr:to>
      <xdr:col>5</xdr:col>
      <xdr:colOff>600075</xdr:colOff>
      <xdr:row>54</xdr:row>
      <xdr:rowOff>96157</xdr:rowOff>
    </xdr:to>
    <xdr:sp macro="" textlink="">
      <xdr:nvSpPr>
        <xdr:cNvPr id="208" name="円/楕円 207"/>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106334</xdr:rowOff>
    </xdr:from>
    <xdr:ext cx="736600" cy="259045"/>
    <xdr:sp macro="" textlink="">
      <xdr:nvSpPr>
        <xdr:cNvPr id="209" name="テキスト ボックス 208"/>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xdr:rowOff>
    </xdr:from>
    <xdr:to>
      <xdr:col>4</xdr:col>
      <xdr:colOff>396875</xdr:colOff>
      <xdr:row>54</xdr:row>
      <xdr:rowOff>112485</xdr:rowOff>
    </xdr:to>
    <xdr:sp macro="" textlink="">
      <xdr:nvSpPr>
        <xdr:cNvPr id="210" name="円/楕円 209"/>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122662</xdr:rowOff>
    </xdr:from>
    <xdr:ext cx="762000" cy="259045"/>
    <xdr:sp macro="" textlink="">
      <xdr:nvSpPr>
        <xdr:cNvPr id="211" name="テキスト ボックス 210"/>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27215</xdr:rowOff>
    </xdr:from>
    <xdr:to>
      <xdr:col>3</xdr:col>
      <xdr:colOff>193675</xdr:colOff>
      <xdr:row>54</xdr:row>
      <xdr:rowOff>128815</xdr:rowOff>
    </xdr:to>
    <xdr:sp macro="" textlink="">
      <xdr:nvSpPr>
        <xdr:cNvPr id="212" name="円/楕円 211"/>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138992</xdr:rowOff>
    </xdr:from>
    <xdr:ext cx="762000" cy="259045"/>
    <xdr:sp macro="" textlink="">
      <xdr:nvSpPr>
        <xdr:cNvPr id="213" name="テキスト ボックス 212"/>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214" name="円/楕円 213"/>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199</xdr:rowOff>
    </xdr:from>
    <xdr:ext cx="762000" cy="259045"/>
    <xdr:sp macro="" textlink="">
      <xdr:nvSpPr>
        <xdr:cNvPr id="215" name="テキスト ボックス 214"/>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その他の係るものは繰出金、維持補修費であるが、類似団体平均を</a:t>
          </a:r>
          <a:r>
            <a:rPr kumimoji="1" lang="en-US" altLang="ja-JP" sz="1300">
              <a:latin typeface="ＭＳ Ｐゴシック"/>
            </a:rPr>
            <a:t>3.7</a:t>
          </a:r>
          <a:r>
            <a:rPr kumimoji="1" lang="ja-JP" altLang="en-US" sz="1300">
              <a:latin typeface="ＭＳ Ｐゴシック"/>
            </a:rPr>
            <a:t>ポイント上回った。</a:t>
          </a:r>
          <a:endParaRPr kumimoji="1" lang="en-US" altLang="ja-JP" sz="1300">
            <a:latin typeface="ＭＳ Ｐゴシック"/>
          </a:endParaRPr>
        </a:p>
        <a:p>
          <a:r>
            <a:rPr kumimoji="1" lang="ja-JP" altLang="en-US" sz="1300">
              <a:latin typeface="ＭＳ Ｐゴシック"/>
            </a:rPr>
            <a:t>　この要因としては繰出金だが、下水道施設の維持管理費や公債費がピークを迎えていることである。また、地理的条件による集落の点在の為費用が嵩んでおり、公営企業会計への繰出金多額となっている。公営企業会計については、経費を節減するとともに、独立採算制の原則に立ち返った料金の見直し等により、普通会計の負担を減らしていくよ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122428</xdr:rowOff>
    </xdr:from>
    <xdr:to>
      <xdr:col>24</xdr:col>
      <xdr:colOff>31750</xdr:colOff>
      <xdr:row>57</xdr:row>
      <xdr:rowOff>42418</xdr:rowOff>
    </xdr:to>
    <xdr:cxnSp macro="">
      <xdr:nvCxnSpPr>
        <xdr:cNvPr id="245" name="直線コネクタ 244"/>
        <xdr:cNvCxnSpPr/>
      </xdr:nvCxnSpPr>
      <xdr:spPr>
        <a:xfrm>
          <a:off x="15671800" y="972362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122428</xdr:rowOff>
    </xdr:from>
    <xdr:to>
      <xdr:col>22</xdr:col>
      <xdr:colOff>565150</xdr:colOff>
      <xdr:row>57</xdr:row>
      <xdr:rowOff>24130</xdr:rowOff>
    </xdr:to>
    <xdr:cxnSp macro="">
      <xdr:nvCxnSpPr>
        <xdr:cNvPr id="248" name="直線コネクタ 247"/>
        <xdr:cNvCxnSpPr/>
      </xdr:nvCxnSpPr>
      <xdr:spPr>
        <a:xfrm flipV="1">
          <a:off x="14782800" y="97236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67564</xdr:rowOff>
    </xdr:from>
    <xdr:to>
      <xdr:col>21</xdr:col>
      <xdr:colOff>361950</xdr:colOff>
      <xdr:row>57</xdr:row>
      <xdr:rowOff>24130</xdr:rowOff>
    </xdr:to>
    <xdr:cxnSp macro="">
      <xdr:nvCxnSpPr>
        <xdr:cNvPr id="251" name="直線コネクタ 250"/>
        <xdr:cNvCxnSpPr/>
      </xdr:nvCxnSpPr>
      <xdr:spPr>
        <a:xfrm>
          <a:off x="13893800" y="966876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138430</xdr:rowOff>
    </xdr:from>
    <xdr:to>
      <xdr:col>20</xdr:col>
      <xdr:colOff>158750</xdr:colOff>
      <xdr:row>56</xdr:row>
      <xdr:rowOff>67564</xdr:rowOff>
    </xdr:to>
    <xdr:cxnSp macro="">
      <xdr:nvCxnSpPr>
        <xdr:cNvPr id="254" name="直線コネクタ 253"/>
        <xdr:cNvCxnSpPr/>
      </xdr:nvCxnSpPr>
      <xdr:spPr>
        <a:xfrm>
          <a:off x="13004800" y="956818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6" name="テキスト ボックス 255"/>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58" name="テキスト ボックス 257"/>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64" name="円/楕円 263"/>
        <xdr:cNvSpPr/>
      </xdr:nvSpPr>
      <xdr:spPr>
        <a:xfrm>
          <a:off x="164592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135145</xdr:rowOff>
    </xdr:from>
    <xdr:ext cx="762000" cy="259045"/>
    <xdr:sp macro="" textlink="">
      <xdr:nvSpPr>
        <xdr:cNvPr id="265" name="その他該当値テキスト"/>
        <xdr:cNvSpPr txBox="1"/>
      </xdr:nvSpPr>
      <xdr:spPr>
        <a:xfrm>
          <a:off x="165989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71628</xdr:rowOff>
    </xdr:from>
    <xdr:to>
      <xdr:col>22</xdr:col>
      <xdr:colOff>615950</xdr:colOff>
      <xdr:row>57</xdr:row>
      <xdr:rowOff>1778</xdr:rowOff>
    </xdr:to>
    <xdr:sp macro="" textlink="">
      <xdr:nvSpPr>
        <xdr:cNvPr id="266" name="円/楕円 265"/>
        <xdr:cNvSpPr/>
      </xdr:nvSpPr>
      <xdr:spPr>
        <a:xfrm>
          <a:off x="15621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158005</xdr:rowOff>
    </xdr:from>
    <xdr:ext cx="736600" cy="259045"/>
    <xdr:sp macro="" textlink="">
      <xdr:nvSpPr>
        <xdr:cNvPr id="267" name="テキスト ボックス 266"/>
        <xdr:cNvSpPr txBox="1"/>
      </xdr:nvSpPr>
      <xdr:spPr>
        <a:xfrm>
          <a:off x="15290800" y="975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144780</xdr:rowOff>
    </xdr:from>
    <xdr:to>
      <xdr:col>21</xdr:col>
      <xdr:colOff>412750</xdr:colOff>
      <xdr:row>57</xdr:row>
      <xdr:rowOff>74930</xdr:rowOff>
    </xdr:to>
    <xdr:sp macro="" textlink="">
      <xdr:nvSpPr>
        <xdr:cNvPr id="268" name="円/楕円 267"/>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69" name="テキスト ボックス 26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16764</xdr:rowOff>
    </xdr:from>
    <xdr:to>
      <xdr:col>20</xdr:col>
      <xdr:colOff>209550</xdr:colOff>
      <xdr:row>56</xdr:row>
      <xdr:rowOff>118364</xdr:rowOff>
    </xdr:to>
    <xdr:sp macro="" textlink="">
      <xdr:nvSpPr>
        <xdr:cNvPr id="270" name="円/楕円 269"/>
        <xdr:cNvSpPr/>
      </xdr:nvSpPr>
      <xdr:spPr>
        <a:xfrm>
          <a:off x="13843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103141</xdr:rowOff>
    </xdr:from>
    <xdr:ext cx="762000" cy="259045"/>
    <xdr:sp macro="" textlink="">
      <xdr:nvSpPr>
        <xdr:cNvPr id="271" name="テキスト ボックス 270"/>
        <xdr:cNvSpPr txBox="1"/>
      </xdr:nvSpPr>
      <xdr:spPr>
        <a:xfrm>
          <a:off x="13512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87630</xdr:rowOff>
    </xdr:from>
    <xdr:to>
      <xdr:col>19</xdr:col>
      <xdr:colOff>6350</xdr:colOff>
      <xdr:row>56</xdr:row>
      <xdr:rowOff>17780</xdr:rowOff>
    </xdr:to>
    <xdr:sp macro="" textlink="">
      <xdr:nvSpPr>
        <xdr:cNvPr id="272" name="円/楕円 271"/>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27957</xdr:rowOff>
    </xdr:from>
    <xdr:ext cx="762000" cy="259045"/>
    <xdr:sp macro="" textlink="">
      <xdr:nvSpPr>
        <xdr:cNvPr id="273" name="テキスト ボックス 272"/>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類似団体を大きく上回っている要因は、ごみ、し尿処理業務や消防業務を一部事務組合で行っているためである。</a:t>
          </a:r>
          <a:endParaRPr kumimoji="1" lang="en-US" altLang="ja-JP" sz="1300">
            <a:latin typeface="ＭＳ Ｐゴシック"/>
          </a:endParaRPr>
        </a:p>
        <a:p>
          <a:r>
            <a:rPr kumimoji="1" lang="ja-JP" altLang="en-US" sz="1300">
              <a:latin typeface="ＭＳ Ｐゴシック"/>
            </a:rPr>
            <a:t>　補助費等のうち</a:t>
          </a:r>
          <a:r>
            <a:rPr kumimoji="1" lang="en-US" altLang="ja-JP" sz="1300">
              <a:latin typeface="ＭＳ Ｐゴシック"/>
            </a:rPr>
            <a:t>60.8</a:t>
          </a:r>
          <a:r>
            <a:rPr kumimoji="1" lang="ja-JP" altLang="en-US" sz="1300">
              <a:latin typeface="ＭＳ Ｐゴシック"/>
            </a:rPr>
            <a:t>％が一部事務組合負担金であり、経常経費一般財源等については</a:t>
          </a:r>
          <a:r>
            <a:rPr kumimoji="1" lang="en-US" altLang="ja-JP" sz="1300">
              <a:latin typeface="ＭＳ Ｐゴシック"/>
            </a:rPr>
            <a:t>81.6</a:t>
          </a:r>
          <a:r>
            <a:rPr kumimoji="1" lang="ja-JP" altLang="en-US" sz="1300">
              <a:latin typeface="ＭＳ Ｐゴシック"/>
            </a:rPr>
            <a:t>％であることから、その推移を十分留意する必要がある。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120142</xdr:rowOff>
    </xdr:from>
    <xdr:to>
      <xdr:col>24</xdr:col>
      <xdr:colOff>31750</xdr:colOff>
      <xdr:row>39</xdr:row>
      <xdr:rowOff>129286</xdr:rowOff>
    </xdr:to>
    <xdr:cxnSp macro="">
      <xdr:nvCxnSpPr>
        <xdr:cNvPr id="303" name="直線コネクタ 302"/>
        <xdr:cNvCxnSpPr/>
      </xdr:nvCxnSpPr>
      <xdr:spPr>
        <a:xfrm>
          <a:off x="15671800" y="68066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4"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44704</xdr:rowOff>
    </xdr:from>
    <xdr:to>
      <xdr:col>22</xdr:col>
      <xdr:colOff>565150</xdr:colOff>
      <xdr:row>39</xdr:row>
      <xdr:rowOff>120142</xdr:rowOff>
    </xdr:to>
    <xdr:cxnSp macro="">
      <xdr:nvCxnSpPr>
        <xdr:cNvPr id="306" name="直線コネクタ 305"/>
        <xdr:cNvCxnSpPr/>
      </xdr:nvCxnSpPr>
      <xdr:spPr>
        <a:xfrm>
          <a:off x="14782800" y="6559804"/>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156718</xdr:rowOff>
    </xdr:from>
    <xdr:to>
      <xdr:col>21</xdr:col>
      <xdr:colOff>361950</xdr:colOff>
      <xdr:row>38</xdr:row>
      <xdr:rowOff>44704</xdr:rowOff>
    </xdr:to>
    <xdr:cxnSp macro="">
      <xdr:nvCxnSpPr>
        <xdr:cNvPr id="309" name="直線コネクタ 308"/>
        <xdr:cNvCxnSpPr/>
      </xdr:nvCxnSpPr>
      <xdr:spPr>
        <a:xfrm>
          <a:off x="13893800" y="65003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156718</xdr:rowOff>
    </xdr:from>
    <xdr:to>
      <xdr:col>20</xdr:col>
      <xdr:colOff>158750</xdr:colOff>
      <xdr:row>38</xdr:row>
      <xdr:rowOff>3556</xdr:rowOff>
    </xdr:to>
    <xdr:cxnSp macro="">
      <xdr:nvCxnSpPr>
        <xdr:cNvPr id="312" name="直線コネクタ 311"/>
        <xdr:cNvCxnSpPr/>
      </xdr:nvCxnSpPr>
      <xdr:spPr>
        <a:xfrm flipV="1">
          <a:off x="13004800" y="65003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160545</xdr:rowOff>
    </xdr:from>
    <xdr:ext cx="762000" cy="259045"/>
    <xdr:sp macro="" textlink="">
      <xdr:nvSpPr>
        <xdr:cNvPr id="316" name="テキスト ボックス 315"/>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78486</xdr:rowOff>
    </xdr:from>
    <xdr:to>
      <xdr:col>24</xdr:col>
      <xdr:colOff>82550</xdr:colOff>
      <xdr:row>40</xdr:row>
      <xdr:rowOff>8636</xdr:rowOff>
    </xdr:to>
    <xdr:sp macro="" textlink="">
      <xdr:nvSpPr>
        <xdr:cNvPr id="322" name="円/楕円 321"/>
        <xdr:cNvSpPr/>
      </xdr:nvSpPr>
      <xdr:spPr>
        <a:xfrm>
          <a:off x="164592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50563</xdr:rowOff>
    </xdr:from>
    <xdr:ext cx="762000" cy="259045"/>
    <xdr:sp macro="" textlink="">
      <xdr:nvSpPr>
        <xdr:cNvPr id="323" name="補助費等該当値テキスト"/>
        <xdr:cNvSpPr txBox="1"/>
      </xdr:nvSpPr>
      <xdr:spPr>
        <a:xfrm>
          <a:off x="165989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69342</xdr:rowOff>
    </xdr:from>
    <xdr:to>
      <xdr:col>22</xdr:col>
      <xdr:colOff>615950</xdr:colOff>
      <xdr:row>39</xdr:row>
      <xdr:rowOff>170942</xdr:rowOff>
    </xdr:to>
    <xdr:sp macro="" textlink="">
      <xdr:nvSpPr>
        <xdr:cNvPr id="324" name="円/楕円 323"/>
        <xdr:cNvSpPr/>
      </xdr:nvSpPr>
      <xdr:spPr>
        <a:xfrm>
          <a:off x="15621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155719</xdr:rowOff>
    </xdr:from>
    <xdr:ext cx="736600" cy="259045"/>
    <xdr:sp macro="" textlink="">
      <xdr:nvSpPr>
        <xdr:cNvPr id="325" name="テキスト ボックス 324"/>
        <xdr:cNvSpPr txBox="1"/>
      </xdr:nvSpPr>
      <xdr:spPr>
        <a:xfrm>
          <a:off x="15290800" y="6842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165354</xdr:rowOff>
    </xdr:from>
    <xdr:to>
      <xdr:col>21</xdr:col>
      <xdr:colOff>412750</xdr:colOff>
      <xdr:row>38</xdr:row>
      <xdr:rowOff>95504</xdr:rowOff>
    </xdr:to>
    <xdr:sp macro="" textlink="">
      <xdr:nvSpPr>
        <xdr:cNvPr id="326" name="円/楕円 325"/>
        <xdr:cNvSpPr/>
      </xdr:nvSpPr>
      <xdr:spPr>
        <a:xfrm>
          <a:off x="14732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80281</xdr:rowOff>
    </xdr:from>
    <xdr:ext cx="762000" cy="259045"/>
    <xdr:sp macro="" textlink="">
      <xdr:nvSpPr>
        <xdr:cNvPr id="327" name="テキスト ボックス 326"/>
        <xdr:cNvSpPr txBox="1"/>
      </xdr:nvSpPr>
      <xdr:spPr>
        <a:xfrm>
          <a:off x="14401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105918</xdr:rowOff>
    </xdr:from>
    <xdr:to>
      <xdr:col>20</xdr:col>
      <xdr:colOff>209550</xdr:colOff>
      <xdr:row>38</xdr:row>
      <xdr:rowOff>36068</xdr:rowOff>
    </xdr:to>
    <xdr:sp macro="" textlink="">
      <xdr:nvSpPr>
        <xdr:cNvPr id="328" name="円/楕円 327"/>
        <xdr:cNvSpPr/>
      </xdr:nvSpPr>
      <xdr:spPr>
        <a:xfrm>
          <a:off x="13843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20845</xdr:rowOff>
    </xdr:from>
    <xdr:ext cx="762000" cy="259045"/>
    <xdr:sp macro="" textlink="">
      <xdr:nvSpPr>
        <xdr:cNvPr id="329" name="テキスト ボックス 328"/>
        <xdr:cNvSpPr txBox="1"/>
      </xdr:nvSpPr>
      <xdr:spPr>
        <a:xfrm>
          <a:off x="13512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124206</xdr:rowOff>
    </xdr:from>
    <xdr:to>
      <xdr:col>19</xdr:col>
      <xdr:colOff>6350</xdr:colOff>
      <xdr:row>38</xdr:row>
      <xdr:rowOff>54356</xdr:rowOff>
    </xdr:to>
    <xdr:sp macro="" textlink="">
      <xdr:nvSpPr>
        <xdr:cNvPr id="330" name="円/楕円 329"/>
        <xdr:cNvSpPr/>
      </xdr:nvSpPr>
      <xdr:spPr>
        <a:xfrm>
          <a:off x="12954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39133</xdr:rowOff>
    </xdr:from>
    <xdr:ext cx="762000" cy="259045"/>
    <xdr:sp macro="" textlink="">
      <xdr:nvSpPr>
        <xdr:cNvPr id="331" name="テキスト ボックス 330"/>
        <xdr:cNvSpPr txBox="1"/>
      </xdr:nvSpPr>
      <xdr:spPr>
        <a:xfrm>
          <a:off x="12623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0.5</a:t>
          </a:r>
          <a:r>
            <a:rPr kumimoji="1" lang="ja-JP" altLang="en-US" sz="1300">
              <a:latin typeface="ＭＳ Ｐゴシック"/>
            </a:rPr>
            <a:t>ポイント下回っている。これは過去の大型整備事業の返済を終え、一般会計の公債費自体は減少傾向にある。</a:t>
          </a:r>
          <a:endParaRPr kumimoji="1" lang="en-US" altLang="ja-JP" sz="1300">
            <a:latin typeface="ＭＳ Ｐゴシック"/>
          </a:endParaRPr>
        </a:p>
        <a:p>
          <a:r>
            <a:rPr kumimoji="1" lang="ja-JP" altLang="en-US" sz="1300">
              <a:latin typeface="ＭＳ Ｐゴシック"/>
            </a:rPr>
            <a:t>　しかし、下水道事業特別会計の償還がピークを迎えていることから、全会計での公債費の負担は非常に大きい状況である。</a:t>
          </a:r>
          <a:endParaRPr kumimoji="1" lang="en-US" altLang="ja-JP" sz="1300">
            <a:latin typeface="ＭＳ Ｐゴシック"/>
          </a:endParaRPr>
        </a:p>
        <a:p>
          <a:r>
            <a:rPr kumimoji="1" lang="ja-JP" altLang="en-US" sz="1300">
              <a:latin typeface="ＭＳ Ｐゴシック"/>
            </a:rPr>
            <a:t>　今後も引き続き地方債の発行を伴う普通建設事業の抑制に努め、改善を図る。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127000</xdr:rowOff>
    </xdr:from>
    <xdr:to>
      <xdr:col>7</xdr:col>
      <xdr:colOff>15875</xdr:colOff>
      <xdr:row>77</xdr:row>
      <xdr:rowOff>46989</xdr:rowOff>
    </xdr:to>
    <xdr:cxnSp macro="">
      <xdr:nvCxnSpPr>
        <xdr:cNvPr id="363" name="直線コネクタ 362"/>
        <xdr:cNvCxnSpPr/>
      </xdr:nvCxnSpPr>
      <xdr:spPr>
        <a:xfrm flipV="1">
          <a:off x="3987800" y="1315720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46989</xdr:rowOff>
    </xdr:from>
    <xdr:to>
      <xdr:col>5</xdr:col>
      <xdr:colOff>549275</xdr:colOff>
      <xdr:row>77</xdr:row>
      <xdr:rowOff>123189</xdr:rowOff>
    </xdr:to>
    <xdr:cxnSp macro="">
      <xdr:nvCxnSpPr>
        <xdr:cNvPr id="366" name="直線コネクタ 365"/>
        <xdr:cNvCxnSpPr/>
      </xdr:nvCxnSpPr>
      <xdr:spPr>
        <a:xfrm flipV="1">
          <a:off x="3098800" y="132486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68" name="テキスト ボックス 367"/>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123189</xdr:rowOff>
    </xdr:from>
    <xdr:to>
      <xdr:col>4</xdr:col>
      <xdr:colOff>346075</xdr:colOff>
      <xdr:row>77</xdr:row>
      <xdr:rowOff>165100</xdr:rowOff>
    </xdr:to>
    <xdr:cxnSp macro="">
      <xdr:nvCxnSpPr>
        <xdr:cNvPr id="369" name="直線コネクタ 368"/>
        <xdr:cNvCxnSpPr/>
      </xdr:nvCxnSpPr>
      <xdr:spPr>
        <a:xfrm flipV="1">
          <a:off x="2209800" y="133248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73677</xdr:rowOff>
    </xdr:from>
    <xdr:ext cx="762000" cy="259045"/>
    <xdr:sp macro="" textlink="">
      <xdr:nvSpPr>
        <xdr:cNvPr id="371" name="テキスト ボックス 370"/>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165100</xdr:rowOff>
    </xdr:from>
    <xdr:to>
      <xdr:col>3</xdr:col>
      <xdr:colOff>142875</xdr:colOff>
      <xdr:row>78</xdr:row>
      <xdr:rowOff>43180</xdr:rowOff>
    </xdr:to>
    <xdr:cxnSp macro="">
      <xdr:nvCxnSpPr>
        <xdr:cNvPr id="372" name="直線コネクタ 371"/>
        <xdr:cNvCxnSpPr/>
      </xdr:nvCxnSpPr>
      <xdr:spPr>
        <a:xfrm flipV="1">
          <a:off x="1320800" y="133667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81297</xdr:rowOff>
    </xdr:from>
    <xdr:ext cx="762000" cy="259045"/>
    <xdr:sp macro="" textlink="">
      <xdr:nvSpPr>
        <xdr:cNvPr id="374" name="テキスト ボックス 373"/>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76" name="テキスト ボックス 375"/>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76200</xdr:rowOff>
    </xdr:from>
    <xdr:to>
      <xdr:col>7</xdr:col>
      <xdr:colOff>66675</xdr:colOff>
      <xdr:row>77</xdr:row>
      <xdr:rowOff>6350</xdr:rowOff>
    </xdr:to>
    <xdr:sp macro="" textlink="">
      <xdr:nvSpPr>
        <xdr:cNvPr id="382" name="円/楕円 381"/>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92727</xdr:rowOff>
    </xdr:from>
    <xdr:ext cx="762000" cy="259045"/>
    <xdr:sp macro="" textlink="">
      <xdr:nvSpPr>
        <xdr:cNvPr id="383" name="公債費該当値テキスト"/>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167639</xdr:rowOff>
    </xdr:from>
    <xdr:to>
      <xdr:col>5</xdr:col>
      <xdr:colOff>600075</xdr:colOff>
      <xdr:row>77</xdr:row>
      <xdr:rowOff>97789</xdr:rowOff>
    </xdr:to>
    <xdr:sp macro="" textlink="">
      <xdr:nvSpPr>
        <xdr:cNvPr id="384" name="円/楕円 383"/>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82566</xdr:rowOff>
    </xdr:from>
    <xdr:ext cx="736600" cy="259045"/>
    <xdr:sp macro="" textlink="">
      <xdr:nvSpPr>
        <xdr:cNvPr id="385" name="テキスト ボックス 384"/>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72389</xdr:rowOff>
    </xdr:from>
    <xdr:to>
      <xdr:col>4</xdr:col>
      <xdr:colOff>396875</xdr:colOff>
      <xdr:row>78</xdr:row>
      <xdr:rowOff>2539</xdr:rowOff>
    </xdr:to>
    <xdr:sp macro="" textlink="">
      <xdr:nvSpPr>
        <xdr:cNvPr id="386" name="円/楕円 385"/>
        <xdr:cNvSpPr/>
      </xdr:nvSpPr>
      <xdr:spPr>
        <a:xfrm>
          <a:off x="3048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158766</xdr:rowOff>
    </xdr:from>
    <xdr:ext cx="762000" cy="259045"/>
    <xdr:sp macro="" textlink="">
      <xdr:nvSpPr>
        <xdr:cNvPr id="387" name="テキスト ボックス 386"/>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114300</xdr:rowOff>
    </xdr:from>
    <xdr:to>
      <xdr:col>3</xdr:col>
      <xdr:colOff>193675</xdr:colOff>
      <xdr:row>78</xdr:row>
      <xdr:rowOff>44450</xdr:rowOff>
    </xdr:to>
    <xdr:sp macro="" textlink="">
      <xdr:nvSpPr>
        <xdr:cNvPr id="388" name="円/楕円 387"/>
        <xdr:cNvSpPr/>
      </xdr:nvSpPr>
      <xdr:spPr>
        <a:xfrm>
          <a:off x="2159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29227</xdr:rowOff>
    </xdr:from>
    <xdr:ext cx="762000" cy="259045"/>
    <xdr:sp macro="" textlink="">
      <xdr:nvSpPr>
        <xdr:cNvPr id="389" name="テキスト ボックス 388"/>
        <xdr:cNvSpPr txBox="1"/>
      </xdr:nvSpPr>
      <xdr:spPr>
        <a:xfrm>
          <a:off x="1828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163830</xdr:rowOff>
    </xdr:from>
    <xdr:to>
      <xdr:col>1</xdr:col>
      <xdr:colOff>676275</xdr:colOff>
      <xdr:row>78</xdr:row>
      <xdr:rowOff>93980</xdr:rowOff>
    </xdr:to>
    <xdr:sp macro="" textlink="">
      <xdr:nvSpPr>
        <xdr:cNvPr id="390" name="円/楕円 389"/>
        <xdr:cNvSpPr/>
      </xdr:nvSpPr>
      <xdr:spPr>
        <a:xfrm>
          <a:off x="1270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78757</xdr:rowOff>
    </xdr:from>
    <xdr:ext cx="762000" cy="259045"/>
    <xdr:sp macro="" textlink="">
      <xdr:nvSpPr>
        <xdr:cNvPr id="391" name="テキスト ボックス 390"/>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9.2</a:t>
          </a:r>
          <a:r>
            <a:rPr kumimoji="1" lang="ja-JP" altLang="en-US" sz="1300">
              <a:latin typeface="ＭＳ Ｐゴシック"/>
            </a:rPr>
            <a:t>ポイントも上回っている。</a:t>
          </a:r>
          <a:endParaRPr kumimoji="1" lang="en-US" altLang="ja-JP" sz="1300">
            <a:latin typeface="ＭＳ Ｐゴシック"/>
          </a:endParaRPr>
        </a:p>
        <a:p>
          <a:r>
            <a:rPr kumimoji="1" lang="ja-JP" altLang="en-US" sz="1300">
              <a:latin typeface="ＭＳ Ｐゴシック"/>
            </a:rPr>
            <a:t>　これは補助費等と物件費が要因であり、特に一部事務組合（下北地域広域行政事務組合）への負担金が大きく影響している。</a:t>
          </a:r>
          <a:endParaRPr kumimoji="1" lang="en-US" altLang="ja-JP" sz="1300">
            <a:latin typeface="ＭＳ Ｐゴシック"/>
          </a:endParaRPr>
        </a:p>
        <a:p>
          <a:r>
            <a:rPr kumimoji="1" lang="ja-JP" altLang="en-US" sz="1300">
              <a:latin typeface="ＭＳ Ｐゴシック"/>
            </a:rPr>
            <a:t>　今後は一部事務組合負担金の推移に十分留意する必要がある。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50800</xdr:rowOff>
    </xdr:from>
    <xdr:to>
      <xdr:col>24</xdr:col>
      <xdr:colOff>31750</xdr:colOff>
      <xdr:row>79</xdr:row>
      <xdr:rowOff>149861</xdr:rowOff>
    </xdr:to>
    <xdr:cxnSp macro="">
      <xdr:nvCxnSpPr>
        <xdr:cNvPr id="424" name="直線コネクタ 423"/>
        <xdr:cNvCxnSpPr/>
      </xdr:nvCxnSpPr>
      <xdr:spPr>
        <a:xfrm>
          <a:off x="15671800" y="13595350"/>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130811</xdr:rowOff>
    </xdr:from>
    <xdr:to>
      <xdr:col>22</xdr:col>
      <xdr:colOff>565150</xdr:colOff>
      <xdr:row>79</xdr:row>
      <xdr:rowOff>50800</xdr:rowOff>
    </xdr:to>
    <xdr:cxnSp macro="">
      <xdr:nvCxnSpPr>
        <xdr:cNvPr id="427" name="直線コネクタ 426"/>
        <xdr:cNvCxnSpPr/>
      </xdr:nvCxnSpPr>
      <xdr:spPr>
        <a:xfrm>
          <a:off x="14782800" y="1350391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29" name="テキスト ボックス 428"/>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31750</xdr:rowOff>
    </xdr:from>
    <xdr:to>
      <xdr:col>21</xdr:col>
      <xdr:colOff>361950</xdr:colOff>
      <xdr:row>78</xdr:row>
      <xdr:rowOff>130811</xdr:rowOff>
    </xdr:to>
    <xdr:cxnSp macro="">
      <xdr:nvCxnSpPr>
        <xdr:cNvPr id="430" name="直線コネクタ 429"/>
        <xdr:cNvCxnSpPr/>
      </xdr:nvCxnSpPr>
      <xdr:spPr>
        <a:xfrm>
          <a:off x="13893800" y="1340485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2" name="テキスト ボックス 431"/>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31750</xdr:rowOff>
    </xdr:from>
    <xdr:to>
      <xdr:col>20</xdr:col>
      <xdr:colOff>158750</xdr:colOff>
      <xdr:row>78</xdr:row>
      <xdr:rowOff>54611</xdr:rowOff>
    </xdr:to>
    <xdr:cxnSp macro="">
      <xdr:nvCxnSpPr>
        <xdr:cNvPr id="433" name="直線コネクタ 432"/>
        <xdr:cNvCxnSpPr/>
      </xdr:nvCxnSpPr>
      <xdr:spPr>
        <a:xfrm flipV="1">
          <a:off x="13004800" y="134048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127016</xdr:rowOff>
    </xdr:from>
    <xdr:ext cx="762000" cy="259045"/>
    <xdr:sp macro="" textlink="">
      <xdr:nvSpPr>
        <xdr:cNvPr id="435" name="テキスト ボックス 434"/>
        <xdr:cNvSpPr txBox="1"/>
      </xdr:nvSpPr>
      <xdr:spPr>
        <a:xfrm>
          <a:off x="13512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7" name="テキスト ボックス 436"/>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99061</xdr:rowOff>
    </xdr:from>
    <xdr:to>
      <xdr:col>24</xdr:col>
      <xdr:colOff>82550</xdr:colOff>
      <xdr:row>80</xdr:row>
      <xdr:rowOff>29211</xdr:rowOff>
    </xdr:to>
    <xdr:sp macro="" textlink="">
      <xdr:nvSpPr>
        <xdr:cNvPr id="443" name="円/楕円 442"/>
        <xdr:cNvSpPr/>
      </xdr:nvSpPr>
      <xdr:spPr>
        <a:xfrm>
          <a:off x="164592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71138</xdr:rowOff>
    </xdr:from>
    <xdr:ext cx="762000" cy="259045"/>
    <xdr:sp macro="" textlink="">
      <xdr:nvSpPr>
        <xdr:cNvPr id="444" name="公債費以外該当値テキスト"/>
        <xdr:cNvSpPr txBox="1"/>
      </xdr:nvSpPr>
      <xdr:spPr>
        <a:xfrm>
          <a:off x="165989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0</xdr:rowOff>
    </xdr:from>
    <xdr:to>
      <xdr:col>22</xdr:col>
      <xdr:colOff>615950</xdr:colOff>
      <xdr:row>79</xdr:row>
      <xdr:rowOff>101600</xdr:rowOff>
    </xdr:to>
    <xdr:sp macro="" textlink="">
      <xdr:nvSpPr>
        <xdr:cNvPr id="445" name="円/楕円 444"/>
        <xdr:cNvSpPr/>
      </xdr:nvSpPr>
      <xdr:spPr>
        <a:xfrm>
          <a:off x="15621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86377</xdr:rowOff>
    </xdr:from>
    <xdr:ext cx="736600" cy="259045"/>
    <xdr:sp macro="" textlink="">
      <xdr:nvSpPr>
        <xdr:cNvPr id="446" name="テキスト ボックス 445"/>
        <xdr:cNvSpPr txBox="1"/>
      </xdr:nvSpPr>
      <xdr:spPr>
        <a:xfrm>
          <a:off x="15290800" y="1363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80011</xdr:rowOff>
    </xdr:from>
    <xdr:to>
      <xdr:col>21</xdr:col>
      <xdr:colOff>412750</xdr:colOff>
      <xdr:row>79</xdr:row>
      <xdr:rowOff>10161</xdr:rowOff>
    </xdr:to>
    <xdr:sp macro="" textlink="">
      <xdr:nvSpPr>
        <xdr:cNvPr id="447" name="円/楕円 446"/>
        <xdr:cNvSpPr/>
      </xdr:nvSpPr>
      <xdr:spPr>
        <a:xfrm>
          <a:off x="14732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166388</xdr:rowOff>
    </xdr:from>
    <xdr:ext cx="762000" cy="259045"/>
    <xdr:sp macro="" textlink="">
      <xdr:nvSpPr>
        <xdr:cNvPr id="448" name="テキスト ボックス 447"/>
        <xdr:cNvSpPr txBox="1"/>
      </xdr:nvSpPr>
      <xdr:spPr>
        <a:xfrm>
          <a:off x="14401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152400</xdr:rowOff>
    </xdr:from>
    <xdr:to>
      <xdr:col>20</xdr:col>
      <xdr:colOff>209550</xdr:colOff>
      <xdr:row>78</xdr:row>
      <xdr:rowOff>82550</xdr:rowOff>
    </xdr:to>
    <xdr:sp macro="" textlink="">
      <xdr:nvSpPr>
        <xdr:cNvPr id="449" name="円/楕円 448"/>
        <xdr:cNvSpPr/>
      </xdr:nvSpPr>
      <xdr:spPr>
        <a:xfrm>
          <a:off x="13843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67327</xdr:rowOff>
    </xdr:from>
    <xdr:ext cx="762000" cy="259045"/>
    <xdr:sp macro="" textlink="">
      <xdr:nvSpPr>
        <xdr:cNvPr id="450" name="テキスト ボックス 449"/>
        <xdr:cNvSpPr txBox="1"/>
      </xdr:nvSpPr>
      <xdr:spPr>
        <a:xfrm>
          <a:off x="13512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3811</xdr:rowOff>
    </xdr:from>
    <xdr:to>
      <xdr:col>19</xdr:col>
      <xdr:colOff>6350</xdr:colOff>
      <xdr:row>78</xdr:row>
      <xdr:rowOff>105411</xdr:rowOff>
    </xdr:to>
    <xdr:sp macro="" textlink="">
      <xdr:nvSpPr>
        <xdr:cNvPr id="451" name="円/楕円 450"/>
        <xdr:cNvSpPr/>
      </xdr:nvSpPr>
      <xdr:spPr>
        <a:xfrm>
          <a:off x="12954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90188</xdr:rowOff>
    </xdr:from>
    <xdr:ext cx="762000" cy="259045"/>
    <xdr:sp macro="" textlink="">
      <xdr:nvSpPr>
        <xdr:cNvPr id="452" name="テキスト ボックス 451"/>
        <xdr:cNvSpPr txBox="1"/>
      </xdr:nvSpPr>
      <xdr:spPr>
        <a:xfrm>
          <a:off x="126238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青森県佐井村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128381</xdr:rowOff>
    </xdr:from>
    <xdr:to>
      <xdr:col>4</xdr:col>
      <xdr:colOff>1117600</xdr:colOff>
      <xdr:row>17</xdr:row>
      <xdr:rowOff>148269</xdr:rowOff>
    </xdr:to>
    <xdr:cxnSp macro="">
      <xdr:nvCxnSpPr>
        <xdr:cNvPr id="49" name="直線コネクタ 48"/>
        <xdr:cNvCxnSpPr/>
      </xdr:nvCxnSpPr>
      <xdr:spPr bwMode="auto">
        <a:xfrm flipV="1">
          <a:off x="5003800" y="3090656"/>
          <a:ext cx="647700" cy="19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113158</xdr:rowOff>
    </xdr:from>
    <xdr:ext cx="762000" cy="259045"/>
    <xdr:sp macro="" textlink="">
      <xdr:nvSpPr>
        <xdr:cNvPr id="50" name="人口1人当たり決算額の推移平均値テキスト130"/>
        <xdr:cNvSpPr txBox="1"/>
      </xdr:nvSpPr>
      <xdr:spPr>
        <a:xfrm>
          <a:off x="5740400" y="30754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148269</xdr:rowOff>
    </xdr:from>
    <xdr:to>
      <xdr:col>4</xdr:col>
      <xdr:colOff>469900</xdr:colOff>
      <xdr:row>17</xdr:row>
      <xdr:rowOff>154670</xdr:rowOff>
    </xdr:to>
    <xdr:cxnSp macro="">
      <xdr:nvCxnSpPr>
        <xdr:cNvPr id="52" name="直線コネクタ 51"/>
        <xdr:cNvCxnSpPr/>
      </xdr:nvCxnSpPr>
      <xdr:spPr bwMode="auto">
        <a:xfrm flipV="1">
          <a:off x="4305300" y="3110544"/>
          <a:ext cx="698500" cy="6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154670</xdr:rowOff>
    </xdr:from>
    <xdr:to>
      <xdr:col>3</xdr:col>
      <xdr:colOff>904875</xdr:colOff>
      <xdr:row>18</xdr:row>
      <xdr:rowOff>25951</xdr:rowOff>
    </xdr:to>
    <xdr:cxnSp macro="">
      <xdr:nvCxnSpPr>
        <xdr:cNvPr id="55" name="直線コネクタ 54"/>
        <xdr:cNvCxnSpPr/>
      </xdr:nvCxnSpPr>
      <xdr:spPr bwMode="auto">
        <a:xfrm flipV="1">
          <a:off x="3606800" y="3116945"/>
          <a:ext cx="698500" cy="42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34750</xdr:rowOff>
    </xdr:from>
    <xdr:ext cx="762000" cy="259045"/>
    <xdr:sp macro="" textlink="">
      <xdr:nvSpPr>
        <xdr:cNvPr id="57" name="テキスト ボックス 56"/>
        <xdr:cNvSpPr txBox="1"/>
      </xdr:nvSpPr>
      <xdr:spPr>
        <a:xfrm>
          <a:off x="3924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25951</xdr:rowOff>
    </xdr:from>
    <xdr:to>
      <xdr:col>3</xdr:col>
      <xdr:colOff>206375</xdr:colOff>
      <xdr:row>18</xdr:row>
      <xdr:rowOff>32055</xdr:rowOff>
    </xdr:to>
    <xdr:cxnSp macro="">
      <xdr:nvCxnSpPr>
        <xdr:cNvPr id="58" name="直線コネクタ 57"/>
        <xdr:cNvCxnSpPr/>
      </xdr:nvCxnSpPr>
      <xdr:spPr bwMode="auto">
        <a:xfrm flipV="1">
          <a:off x="2908300" y="3159676"/>
          <a:ext cx="698500" cy="6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65842</xdr:rowOff>
    </xdr:from>
    <xdr:ext cx="762000" cy="259045"/>
    <xdr:sp macro="" textlink="">
      <xdr:nvSpPr>
        <xdr:cNvPr id="60" name="テキスト ボックス 59"/>
        <xdr:cNvSpPr txBox="1"/>
      </xdr:nvSpPr>
      <xdr:spPr>
        <a:xfrm>
          <a:off x="3225800" y="285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64171</xdr:rowOff>
    </xdr:from>
    <xdr:ext cx="762000" cy="259045"/>
    <xdr:sp macro="" textlink="">
      <xdr:nvSpPr>
        <xdr:cNvPr id="62" name="テキスト ボックス 61"/>
        <xdr:cNvSpPr txBox="1"/>
      </xdr:nvSpPr>
      <xdr:spPr>
        <a:xfrm>
          <a:off x="2527300" y="285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77581</xdr:rowOff>
    </xdr:from>
    <xdr:to>
      <xdr:col>5</xdr:col>
      <xdr:colOff>34925</xdr:colOff>
      <xdr:row>18</xdr:row>
      <xdr:rowOff>7731</xdr:rowOff>
    </xdr:to>
    <xdr:sp macro="" textlink="">
      <xdr:nvSpPr>
        <xdr:cNvPr id="68" name="円/楕円 67"/>
        <xdr:cNvSpPr/>
      </xdr:nvSpPr>
      <xdr:spPr bwMode="auto">
        <a:xfrm>
          <a:off x="5600700" y="3039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94108</xdr:rowOff>
    </xdr:from>
    <xdr:ext cx="762000" cy="259045"/>
    <xdr:sp macro="" textlink="">
      <xdr:nvSpPr>
        <xdr:cNvPr id="69" name="人口1人当たり決算額の推移該当値テキスト130"/>
        <xdr:cNvSpPr txBox="1"/>
      </xdr:nvSpPr>
      <xdr:spPr>
        <a:xfrm>
          <a:off x="5740400" y="2884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244,275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97469</xdr:rowOff>
    </xdr:from>
    <xdr:to>
      <xdr:col>4</xdr:col>
      <xdr:colOff>520700</xdr:colOff>
      <xdr:row>18</xdr:row>
      <xdr:rowOff>27619</xdr:rowOff>
    </xdr:to>
    <xdr:sp macro="" textlink="">
      <xdr:nvSpPr>
        <xdr:cNvPr id="70" name="円/楕円 69"/>
        <xdr:cNvSpPr/>
      </xdr:nvSpPr>
      <xdr:spPr bwMode="auto">
        <a:xfrm>
          <a:off x="4953000" y="3059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37796</xdr:rowOff>
    </xdr:from>
    <xdr:ext cx="736600" cy="259045"/>
    <xdr:sp macro="" textlink="">
      <xdr:nvSpPr>
        <xdr:cNvPr id="71" name="テキスト ボックス 70"/>
        <xdr:cNvSpPr txBox="1"/>
      </xdr:nvSpPr>
      <xdr:spPr>
        <a:xfrm>
          <a:off x="4622800" y="282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233,835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103870</xdr:rowOff>
    </xdr:from>
    <xdr:to>
      <xdr:col>3</xdr:col>
      <xdr:colOff>955675</xdr:colOff>
      <xdr:row>18</xdr:row>
      <xdr:rowOff>34020</xdr:rowOff>
    </xdr:to>
    <xdr:sp macro="" textlink="">
      <xdr:nvSpPr>
        <xdr:cNvPr id="72" name="円/楕円 71"/>
        <xdr:cNvSpPr/>
      </xdr:nvSpPr>
      <xdr:spPr bwMode="auto">
        <a:xfrm>
          <a:off x="4254500" y="3066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44197</xdr:rowOff>
    </xdr:from>
    <xdr:ext cx="762000" cy="259045"/>
    <xdr:sp macro="" textlink="">
      <xdr:nvSpPr>
        <xdr:cNvPr id="73" name="テキスト ボックス 72"/>
        <xdr:cNvSpPr txBox="1"/>
      </xdr:nvSpPr>
      <xdr:spPr>
        <a:xfrm>
          <a:off x="3924300" y="283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230,475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146601</xdr:rowOff>
    </xdr:from>
    <xdr:to>
      <xdr:col>3</xdr:col>
      <xdr:colOff>257175</xdr:colOff>
      <xdr:row>18</xdr:row>
      <xdr:rowOff>76751</xdr:rowOff>
    </xdr:to>
    <xdr:sp macro="" textlink="">
      <xdr:nvSpPr>
        <xdr:cNvPr id="74" name="円/楕円 73"/>
        <xdr:cNvSpPr/>
      </xdr:nvSpPr>
      <xdr:spPr bwMode="auto">
        <a:xfrm>
          <a:off x="3556000" y="3108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61528</xdr:rowOff>
    </xdr:from>
    <xdr:ext cx="762000" cy="259045"/>
    <xdr:sp macro="" textlink="">
      <xdr:nvSpPr>
        <xdr:cNvPr id="75" name="テキスト ボックス 74"/>
        <xdr:cNvSpPr txBox="1"/>
      </xdr:nvSpPr>
      <xdr:spPr>
        <a:xfrm>
          <a:off x="3225800" y="319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208,044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152705</xdr:rowOff>
    </xdr:from>
    <xdr:to>
      <xdr:col>2</xdr:col>
      <xdr:colOff>692150</xdr:colOff>
      <xdr:row>18</xdr:row>
      <xdr:rowOff>82855</xdr:rowOff>
    </xdr:to>
    <xdr:sp macro="" textlink="">
      <xdr:nvSpPr>
        <xdr:cNvPr id="76" name="円/楕円 75"/>
        <xdr:cNvSpPr/>
      </xdr:nvSpPr>
      <xdr:spPr bwMode="auto">
        <a:xfrm>
          <a:off x="2857500" y="3114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67632</xdr:rowOff>
    </xdr:from>
    <xdr:ext cx="762000" cy="259045"/>
    <xdr:sp macro="" textlink="">
      <xdr:nvSpPr>
        <xdr:cNvPr id="77" name="テキスト ボックス 76"/>
        <xdr:cNvSpPr txBox="1"/>
      </xdr:nvSpPr>
      <xdr:spPr>
        <a:xfrm>
          <a:off x="2527300" y="320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204,840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53657</xdr:rowOff>
    </xdr:from>
    <xdr:to>
      <xdr:col>4</xdr:col>
      <xdr:colOff>1117600</xdr:colOff>
      <xdr:row>35</xdr:row>
      <xdr:rowOff>92626</xdr:rowOff>
    </xdr:to>
    <xdr:cxnSp macro="">
      <xdr:nvCxnSpPr>
        <xdr:cNvPr id="110" name="直線コネクタ 109"/>
        <xdr:cNvCxnSpPr/>
      </xdr:nvCxnSpPr>
      <xdr:spPr bwMode="auto">
        <a:xfrm>
          <a:off x="5003800" y="6664007"/>
          <a:ext cx="647700" cy="38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163804</xdr:rowOff>
    </xdr:from>
    <xdr:ext cx="762000" cy="259045"/>
    <xdr:sp macro="" textlink="">
      <xdr:nvSpPr>
        <xdr:cNvPr id="111" name="人口1人当たり決算額の推移平均値テキスト445"/>
        <xdr:cNvSpPr txBox="1"/>
      </xdr:nvSpPr>
      <xdr:spPr>
        <a:xfrm>
          <a:off x="5740400" y="6774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208770</xdr:rowOff>
    </xdr:from>
    <xdr:to>
      <xdr:col>4</xdr:col>
      <xdr:colOff>469900</xdr:colOff>
      <xdr:row>35</xdr:row>
      <xdr:rowOff>53657</xdr:rowOff>
    </xdr:to>
    <xdr:cxnSp macro="">
      <xdr:nvCxnSpPr>
        <xdr:cNvPr id="113" name="直線コネクタ 112"/>
        <xdr:cNvCxnSpPr/>
      </xdr:nvCxnSpPr>
      <xdr:spPr bwMode="auto">
        <a:xfrm>
          <a:off x="4305300" y="6476220"/>
          <a:ext cx="698500" cy="187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253842</xdr:rowOff>
    </xdr:from>
    <xdr:ext cx="736600" cy="259045"/>
    <xdr:sp macro="" textlink="">
      <xdr:nvSpPr>
        <xdr:cNvPr id="115" name="テキスト ボックス 114"/>
        <xdr:cNvSpPr txBox="1"/>
      </xdr:nvSpPr>
      <xdr:spPr>
        <a:xfrm>
          <a:off x="4622800" y="6864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208770</xdr:rowOff>
    </xdr:from>
    <xdr:to>
      <xdr:col>3</xdr:col>
      <xdr:colOff>904875</xdr:colOff>
      <xdr:row>35</xdr:row>
      <xdr:rowOff>1422</xdr:rowOff>
    </xdr:to>
    <xdr:cxnSp macro="">
      <xdr:nvCxnSpPr>
        <xdr:cNvPr id="116" name="直線コネクタ 115"/>
        <xdr:cNvCxnSpPr/>
      </xdr:nvCxnSpPr>
      <xdr:spPr bwMode="auto">
        <a:xfrm flipV="1">
          <a:off x="3606800" y="6476220"/>
          <a:ext cx="698500" cy="135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215064</xdr:rowOff>
    </xdr:from>
    <xdr:ext cx="762000" cy="259045"/>
    <xdr:sp macro="" textlink="">
      <xdr:nvSpPr>
        <xdr:cNvPr id="118" name="テキスト ボックス 117"/>
        <xdr:cNvSpPr txBox="1"/>
      </xdr:nvSpPr>
      <xdr:spPr>
        <a:xfrm>
          <a:off x="3924300" y="682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318109</xdr:rowOff>
    </xdr:from>
    <xdr:to>
      <xdr:col>3</xdr:col>
      <xdr:colOff>206375</xdr:colOff>
      <xdr:row>35</xdr:row>
      <xdr:rowOff>1422</xdr:rowOff>
    </xdr:to>
    <xdr:cxnSp macro="">
      <xdr:nvCxnSpPr>
        <xdr:cNvPr id="119" name="直線コネクタ 118"/>
        <xdr:cNvCxnSpPr/>
      </xdr:nvCxnSpPr>
      <xdr:spPr bwMode="auto">
        <a:xfrm>
          <a:off x="2908300" y="6585559"/>
          <a:ext cx="698500" cy="26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198224</xdr:rowOff>
    </xdr:from>
    <xdr:ext cx="762000" cy="259045"/>
    <xdr:sp macro="" textlink="">
      <xdr:nvSpPr>
        <xdr:cNvPr id="121" name="テキスト ボックス 120"/>
        <xdr:cNvSpPr txBox="1"/>
      </xdr:nvSpPr>
      <xdr:spPr>
        <a:xfrm>
          <a:off x="32258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149509</xdr:rowOff>
    </xdr:from>
    <xdr:ext cx="762000" cy="259045"/>
    <xdr:sp macro="" textlink="">
      <xdr:nvSpPr>
        <xdr:cNvPr id="123" name="テキスト ボックス 122"/>
        <xdr:cNvSpPr txBox="1"/>
      </xdr:nvSpPr>
      <xdr:spPr>
        <a:xfrm>
          <a:off x="25273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41826</xdr:rowOff>
    </xdr:from>
    <xdr:to>
      <xdr:col>5</xdr:col>
      <xdr:colOff>34925</xdr:colOff>
      <xdr:row>35</xdr:row>
      <xdr:rowOff>143426</xdr:rowOff>
    </xdr:to>
    <xdr:sp macro="" textlink="">
      <xdr:nvSpPr>
        <xdr:cNvPr id="129" name="円/楕円 128"/>
        <xdr:cNvSpPr/>
      </xdr:nvSpPr>
      <xdr:spPr bwMode="auto">
        <a:xfrm>
          <a:off x="5600700" y="6652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229803</xdr:rowOff>
    </xdr:from>
    <xdr:ext cx="762000" cy="259045"/>
    <xdr:sp macro="" textlink="">
      <xdr:nvSpPr>
        <xdr:cNvPr id="130" name="人口1人当たり決算額の推移該当値テキスト445"/>
        <xdr:cNvSpPr txBox="1"/>
      </xdr:nvSpPr>
      <xdr:spPr>
        <a:xfrm>
          <a:off x="5740400" y="64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62,011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2857</xdr:rowOff>
    </xdr:from>
    <xdr:to>
      <xdr:col>4</xdr:col>
      <xdr:colOff>520700</xdr:colOff>
      <xdr:row>35</xdr:row>
      <xdr:rowOff>104457</xdr:rowOff>
    </xdr:to>
    <xdr:sp macro="" textlink="">
      <xdr:nvSpPr>
        <xdr:cNvPr id="131" name="円/楕円 130"/>
        <xdr:cNvSpPr/>
      </xdr:nvSpPr>
      <xdr:spPr bwMode="auto">
        <a:xfrm>
          <a:off x="4953000" y="6613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114635</xdr:rowOff>
    </xdr:from>
    <xdr:ext cx="736600" cy="259045"/>
    <xdr:sp macro="" textlink="">
      <xdr:nvSpPr>
        <xdr:cNvPr id="132" name="テキスト ボックス 131"/>
        <xdr:cNvSpPr txBox="1"/>
      </xdr:nvSpPr>
      <xdr:spPr>
        <a:xfrm>
          <a:off x="4622800" y="6382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67,125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157970</xdr:rowOff>
    </xdr:from>
    <xdr:to>
      <xdr:col>3</xdr:col>
      <xdr:colOff>955675</xdr:colOff>
      <xdr:row>34</xdr:row>
      <xdr:rowOff>259570</xdr:rowOff>
    </xdr:to>
    <xdr:sp macro="" textlink="">
      <xdr:nvSpPr>
        <xdr:cNvPr id="133" name="円/楕円 132"/>
        <xdr:cNvSpPr/>
      </xdr:nvSpPr>
      <xdr:spPr bwMode="auto">
        <a:xfrm>
          <a:off x="4254500" y="6425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269747</xdr:rowOff>
    </xdr:from>
    <xdr:ext cx="762000" cy="259045"/>
    <xdr:sp macro="" textlink="">
      <xdr:nvSpPr>
        <xdr:cNvPr id="134" name="テキスト ボックス 133"/>
        <xdr:cNvSpPr txBox="1"/>
      </xdr:nvSpPr>
      <xdr:spPr>
        <a:xfrm>
          <a:off x="3924300" y="619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91,769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293522</xdr:rowOff>
    </xdr:from>
    <xdr:to>
      <xdr:col>3</xdr:col>
      <xdr:colOff>257175</xdr:colOff>
      <xdr:row>35</xdr:row>
      <xdr:rowOff>52222</xdr:rowOff>
    </xdr:to>
    <xdr:sp macro="" textlink="">
      <xdr:nvSpPr>
        <xdr:cNvPr id="135" name="円/楕円 134"/>
        <xdr:cNvSpPr/>
      </xdr:nvSpPr>
      <xdr:spPr bwMode="auto">
        <a:xfrm>
          <a:off x="3556000" y="6560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62399</xdr:rowOff>
    </xdr:from>
    <xdr:ext cx="762000" cy="259045"/>
    <xdr:sp macro="" textlink="">
      <xdr:nvSpPr>
        <xdr:cNvPr id="136" name="テキスト ボックス 135"/>
        <xdr:cNvSpPr txBox="1"/>
      </xdr:nvSpPr>
      <xdr:spPr>
        <a:xfrm>
          <a:off x="3225800" y="632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73,980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267309</xdr:rowOff>
    </xdr:from>
    <xdr:to>
      <xdr:col>2</xdr:col>
      <xdr:colOff>692150</xdr:colOff>
      <xdr:row>35</xdr:row>
      <xdr:rowOff>26009</xdr:rowOff>
    </xdr:to>
    <xdr:sp macro="" textlink="">
      <xdr:nvSpPr>
        <xdr:cNvPr id="137" name="円/楕円 136"/>
        <xdr:cNvSpPr/>
      </xdr:nvSpPr>
      <xdr:spPr bwMode="auto">
        <a:xfrm>
          <a:off x="2857500" y="6534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36187</xdr:rowOff>
    </xdr:from>
    <xdr:ext cx="762000" cy="259045"/>
    <xdr:sp macro="" textlink="">
      <xdr:nvSpPr>
        <xdr:cNvPr id="138" name="テキスト ボックス 137"/>
        <xdr:cNvSpPr txBox="1"/>
      </xdr:nvSpPr>
      <xdr:spPr>
        <a:xfrm>
          <a:off x="2527300" y="630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青森県佐井村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2,237
2,235
135.04
3,246,833
3,158,376
69,095
1,662,789
1,735,881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109574</xdr:rowOff>
    </xdr:from>
    <xdr:to>
      <xdr:col>6</xdr:col>
      <xdr:colOff>511175</xdr:colOff>
      <xdr:row>38</xdr:row>
      <xdr:rowOff>115658</xdr:rowOff>
    </xdr:to>
    <xdr:cxnSp macro="">
      <xdr:nvCxnSpPr>
        <xdr:cNvPr id="63" name="直線コネクタ 62"/>
        <xdr:cNvCxnSpPr/>
      </xdr:nvCxnSpPr>
      <xdr:spPr>
        <a:xfrm flipV="1">
          <a:off x="3797300" y="6624674"/>
          <a:ext cx="838200" cy="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129232</xdr:rowOff>
    </xdr:from>
    <xdr:ext cx="599010" cy="259045"/>
    <xdr:sp macro="" textlink="">
      <xdr:nvSpPr>
        <xdr:cNvPr id="64" name="人件費平均値テキスト"/>
        <xdr:cNvSpPr txBox="1"/>
      </xdr:nvSpPr>
      <xdr:spPr>
        <a:xfrm>
          <a:off x="4686300" y="63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115658</xdr:rowOff>
    </xdr:from>
    <xdr:to>
      <xdr:col>5</xdr:col>
      <xdr:colOff>358775</xdr:colOff>
      <xdr:row>38</xdr:row>
      <xdr:rowOff>130092</xdr:rowOff>
    </xdr:to>
    <xdr:cxnSp macro="">
      <xdr:nvCxnSpPr>
        <xdr:cNvPr id="66" name="直線コネクタ 65"/>
        <xdr:cNvCxnSpPr/>
      </xdr:nvCxnSpPr>
      <xdr:spPr>
        <a:xfrm flipV="1">
          <a:off x="2908300" y="6630758"/>
          <a:ext cx="889000" cy="1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45606</xdr:rowOff>
    </xdr:from>
    <xdr:ext cx="599010" cy="259045"/>
    <xdr:sp macro="" textlink="">
      <xdr:nvSpPr>
        <xdr:cNvPr id="68" name="テキスト ボックス 67"/>
        <xdr:cNvSpPr txBox="1"/>
      </xdr:nvSpPr>
      <xdr:spPr>
        <a:xfrm>
          <a:off x="3497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108513</xdr:rowOff>
    </xdr:from>
    <xdr:to>
      <xdr:col>4</xdr:col>
      <xdr:colOff>155575</xdr:colOff>
      <xdr:row>38</xdr:row>
      <xdr:rowOff>130092</xdr:rowOff>
    </xdr:to>
    <xdr:cxnSp macro="">
      <xdr:nvCxnSpPr>
        <xdr:cNvPr id="69" name="直線コネクタ 68"/>
        <xdr:cNvCxnSpPr/>
      </xdr:nvCxnSpPr>
      <xdr:spPr>
        <a:xfrm>
          <a:off x="2019300" y="6623613"/>
          <a:ext cx="889000" cy="2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63887</xdr:rowOff>
    </xdr:from>
    <xdr:ext cx="599010" cy="259045"/>
    <xdr:sp macro="" textlink="">
      <xdr:nvSpPr>
        <xdr:cNvPr id="71" name="テキスト ボックス 70"/>
        <xdr:cNvSpPr txBox="1"/>
      </xdr:nvSpPr>
      <xdr:spPr>
        <a:xfrm>
          <a:off x="2608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98542</xdr:rowOff>
    </xdr:from>
    <xdr:to>
      <xdr:col>2</xdr:col>
      <xdr:colOff>638175</xdr:colOff>
      <xdr:row>38</xdr:row>
      <xdr:rowOff>108513</xdr:rowOff>
    </xdr:to>
    <xdr:cxnSp macro="">
      <xdr:nvCxnSpPr>
        <xdr:cNvPr id="72" name="直線コネクタ 71"/>
        <xdr:cNvCxnSpPr/>
      </xdr:nvCxnSpPr>
      <xdr:spPr>
        <a:xfrm>
          <a:off x="1130300" y="6613642"/>
          <a:ext cx="889000" cy="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72382</xdr:rowOff>
    </xdr:from>
    <xdr:ext cx="599010" cy="259045"/>
    <xdr:sp macro="" textlink="">
      <xdr:nvSpPr>
        <xdr:cNvPr id="74" name="テキスト ボックス 73"/>
        <xdr:cNvSpPr txBox="1"/>
      </xdr:nvSpPr>
      <xdr:spPr>
        <a:xfrm>
          <a:off x="1719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75797</xdr:rowOff>
    </xdr:from>
    <xdr:ext cx="599010" cy="259045"/>
    <xdr:sp macro="" textlink="">
      <xdr:nvSpPr>
        <xdr:cNvPr id="76" name="テキスト ボックス 75"/>
        <xdr:cNvSpPr txBox="1"/>
      </xdr:nvSpPr>
      <xdr:spPr>
        <a:xfrm>
          <a:off x="830794" y="62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58774</xdr:rowOff>
    </xdr:from>
    <xdr:to>
      <xdr:col>6</xdr:col>
      <xdr:colOff>561975</xdr:colOff>
      <xdr:row>38</xdr:row>
      <xdr:rowOff>160374</xdr:rowOff>
    </xdr:to>
    <xdr:sp macro="" textlink="">
      <xdr:nvSpPr>
        <xdr:cNvPr id="82" name="円/楕円 81"/>
        <xdr:cNvSpPr/>
      </xdr:nvSpPr>
      <xdr:spPr>
        <a:xfrm>
          <a:off x="4584700" y="657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37201</xdr:rowOff>
    </xdr:from>
    <xdr:ext cx="599010" cy="259045"/>
    <xdr:sp macro="" textlink="">
      <xdr:nvSpPr>
        <xdr:cNvPr id="83" name="人件費該当値テキスト"/>
        <xdr:cNvSpPr txBox="1"/>
      </xdr:nvSpPr>
      <xdr:spPr>
        <a:xfrm>
          <a:off x="4686300" y="6552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149,225</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64858</xdr:rowOff>
    </xdr:from>
    <xdr:to>
      <xdr:col>5</xdr:col>
      <xdr:colOff>409575</xdr:colOff>
      <xdr:row>38</xdr:row>
      <xdr:rowOff>166458</xdr:rowOff>
    </xdr:to>
    <xdr:sp macro="" textlink="">
      <xdr:nvSpPr>
        <xdr:cNvPr id="84" name="円/楕円 83"/>
        <xdr:cNvSpPr/>
      </xdr:nvSpPr>
      <xdr:spPr>
        <a:xfrm>
          <a:off x="3746500" y="657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157585</xdr:rowOff>
    </xdr:from>
    <xdr:ext cx="599010" cy="259045"/>
    <xdr:sp macro="" textlink="">
      <xdr:nvSpPr>
        <xdr:cNvPr id="85" name="テキスト ボックス 84"/>
        <xdr:cNvSpPr txBox="1"/>
      </xdr:nvSpPr>
      <xdr:spPr>
        <a:xfrm>
          <a:off x="3497794" y="6672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147,362</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79292</xdr:rowOff>
    </xdr:from>
    <xdr:to>
      <xdr:col>4</xdr:col>
      <xdr:colOff>206375</xdr:colOff>
      <xdr:row>39</xdr:row>
      <xdr:rowOff>9442</xdr:rowOff>
    </xdr:to>
    <xdr:sp macro="" textlink="">
      <xdr:nvSpPr>
        <xdr:cNvPr id="86" name="円/楕円 85"/>
        <xdr:cNvSpPr/>
      </xdr:nvSpPr>
      <xdr:spPr>
        <a:xfrm>
          <a:off x="2857500" y="659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569</xdr:rowOff>
    </xdr:from>
    <xdr:ext cx="599010" cy="259045"/>
    <xdr:sp macro="" textlink="">
      <xdr:nvSpPr>
        <xdr:cNvPr id="87" name="テキスト ボックス 86"/>
        <xdr:cNvSpPr txBox="1"/>
      </xdr:nvSpPr>
      <xdr:spPr>
        <a:xfrm>
          <a:off x="2608794" y="6687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142,942</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57713</xdr:rowOff>
    </xdr:from>
    <xdr:to>
      <xdr:col>3</xdr:col>
      <xdr:colOff>3175</xdr:colOff>
      <xdr:row>38</xdr:row>
      <xdr:rowOff>159313</xdr:rowOff>
    </xdr:to>
    <xdr:sp macro="" textlink="">
      <xdr:nvSpPr>
        <xdr:cNvPr id="88" name="円/楕円 87"/>
        <xdr:cNvSpPr/>
      </xdr:nvSpPr>
      <xdr:spPr>
        <a:xfrm>
          <a:off x="1968500" y="657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150440</xdr:rowOff>
    </xdr:from>
    <xdr:ext cx="599010" cy="259045"/>
    <xdr:sp macro="" textlink="">
      <xdr:nvSpPr>
        <xdr:cNvPr id="89" name="テキスト ボックス 88"/>
        <xdr:cNvSpPr txBox="1"/>
      </xdr:nvSpPr>
      <xdr:spPr>
        <a:xfrm>
          <a:off x="1719794" y="6665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149,550</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47742</xdr:rowOff>
    </xdr:from>
    <xdr:to>
      <xdr:col>1</xdr:col>
      <xdr:colOff>485775</xdr:colOff>
      <xdr:row>38</xdr:row>
      <xdr:rowOff>149342</xdr:rowOff>
    </xdr:to>
    <xdr:sp macro="" textlink="">
      <xdr:nvSpPr>
        <xdr:cNvPr id="90" name="円/楕円 89"/>
        <xdr:cNvSpPr/>
      </xdr:nvSpPr>
      <xdr:spPr>
        <a:xfrm>
          <a:off x="1079500" y="656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140469</xdr:rowOff>
    </xdr:from>
    <xdr:ext cx="599010" cy="259045"/>
    <xdr:sp macro="" textlink="">
      <xdr:nvSpPr>
        <xdr:cNvPr id="91" name="テキスト ボックス 90"/>
        <xdr:cNvSpPr txBox="1"/>
      </xdr:nvSpPr>
      <xdr:spPr>
        <a:xfrm>
          <a:off x="830794" y="6655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152,603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72769</xdr:rowOff>
    </xdr:from>
    <xdr:to>
      <xdr:col>6</xdr:col>
      <xdr:colOff>511175</xdr:colOff>
      <xdr:row>57</xdr:row>
      <xdr:rowOff>161562</xdr:rowOff>
    </xdr:to>
    <xdr:cxnSp macro="">
      <xdr:nvCxnSpPr>
        <xdr:cNvPr id="122" name="直線コネクタ 121"/>
        <xdr:cNvCxnSpPr/>
      </xdr:nvCxnSpPr>
      <xdr:spPr>
        <a:xfrm flipV="1">
          <a:off x="3797300" y="9845419"/>
          <a:ext cx="838200" cy="8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161562</xdr:rowOff>
    </xdr:from>
    <xdr:to>
      <xdr:col>5</xdr:col>
      <xdr:colOff>358775</xdr:colOff>
      <xdr:row>57</xdr:row>
      <xdr:rowOff>169715</xdr:rowOff>
    </xdr:to>
    <xdr:cxnSp macro="">
      <xdr:nvCxnSpPr>
        <xdr:cNvPr id="125" name="直線コネクタ 124"/>
        <xdr:cNvCxnSpPr/>
      </xdr:nvCxnSpPr>
      <xdr:spPr>
        <a:xfrm flipV="1">
          <a:off x="2908300" y="9934212"/>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37716</xdr:rowOff>
    </xdr:from>
    <xdr:ext cx="599010" cy="259045"/>
    <xdr:sp macro="" textlink="">
      <xdr:nvSpPr>
        <xdr:cNvPr id="127" name="テキスト ボックス 126"/>
        <xdr:cNvSpPr txBox="1"/>
      </xdr:nvSpPr>
      <xdr:spPr>
        <a:xfrm>
          <a:off x="3497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169715</xdr:rowOff>
    </xdr:from>
    <xdr:to>
      <xdr:col>4</xdr:col>
      <xdr:colOff>155575</xdr:colOff>
      <xdr:row>58</xdr:row>
      <xdr:rowOff>1908</xdr:rowOff>
    </xdr:to>
    <xdr:cxnSp macro="">
      <xdr:nvCxnSpPr>
        <xdr:cNvPr id="128" name="直線コネクタ 127"/>
        <xdr:cNvCxnSpPr/>
      </xdr:nvCxnSpPr>
      <xdr:spPr>
        <a:xfrm flipV="1">
          <a:off x="2019300" y="9942365"/>
          <a:ext cx="889000" cy="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40229</xdr:rowOff>
    </xdr:from>
    <xdr:ext cx="599010" cy="259045"/>
    <xdr:sp macro="" textlink="">
      <xdr:nvSpPr>
        <xdr:cNvPr id="130" name="テキスト ボックス 129"/>
        <xdr:cNvSpPr txBox="1"/>
      </xdr:nvSpPr>
      <xdr:spPr>
        <a:xfrm>
          <a:off x="2608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164955</xdr:rowOff>
    </xdr:from>
    <xdr:to>
      <xdr:col>2</xdr:col>
      <xdr:colOff>638175</xdr:colOff>
      <xdr:row>58</xdr:row>
      <xdr:rowOff>1908</xdr:rowOff>
    </xdr:to>
    <xdr:cxnSp macro="">
      <xdr:nvCxnSpPr>
        <xdr:cNvPr id="131" name="直線コネクタ 130"/>
        <xdr:cNvCxnSpPr/>
      </xdr:nvCxnSpPr>
      <xdr:spPr>
        <a:xfrm>
          <a:off x="1130300" y="9937605"/>
          <a:ext cx="889000" cy="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57974</xdr:rowOff>
    </xdr:from>
    <xdr:ext cx="599010" cy="259045"/>
    <xdr:sp macro="" textlink="">
      <xdr:nvSpPr>
        <xdr:cNvPr id="135" name="テキスト ボックス 134"/>
        <xdr:cNvSpPr txBox="1"/>
      </xdr:nvSpPr>
      <xdr:spPr>
        <a:xfrm>
          <a:off x="830794" y="100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21969</xdr:rowOff>
    </xdr:from>
    <xdr:to>
      <xdr:col>6</xdr:col>
      <xdr:colOff>561975</xdr:colOff>
      <xdr:row>57</xdr:row>
      <xdr:rowOff>123569</xdr:rowOff>
    </xdr:to>
    <xdr:sp macro="" textlink="">
      <xdr:nvSpPr>
        <xdr:cNvPr id="141" name="円/楕円 140"/>
        <xdr:cNvSpPr/>
      </xdr:nvSpPr>
      <xdr:spPr>
        <a:xfrm>
          <a:off x="4584700" y="979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44846</xdr:rowOff>
    </xdr:from>
    <xdr:ext cx="599010" cy="259045"/>
    <xdr:sp macro="" textlink="">
      <xdr:nvSpPr>
        <xdr:cNvPr id="142" name="物件費該当値テキスト"/>
        <xdr:cNvSpPr txBox="1"/>
      </xdr:nvSpPr>
      <xdr:spPr>
        <a:xfrm>
          <a:off x="4686300" y="9646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225,990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110762</xdr:rowOff>
    </xdr:from>
    <xdr:to>
      <xdr:col>5</xdr:col>
      <xdr:colOff>409575</xdr:colOff>
      <xdr:row>58</xdr:row>
      <xdr:rowOff>40912</xdr:rowOff>
    </xdr:to>
    <xdr:sp macro="" textlink="">
      <xdr:nvSpPr>
        <xdr:cNvPr id="143" name="円/楕円 142"/>
        <xdr:cNvSpPr/>
      </xdr:nvSpPr>
      <xdr:spPr>
        <a:xfrm>
          <a:off x="3746500" y="988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32039</xdr:rowOff>
    </xdr:from>
    <xdr:ext cx="599010" cy="259045"/>
    <xdr:sp macro="" textlink="">
      <xdr:nvSpPr>
        <xdr:cNvPr id="144" name="テキスト ボックス 143"/>
        <xdr:cNvSpPr txBox="1"/>
      </xdr:nvSpPr>
      <xdr:spPr>
        <a:xfrm>
          <a:off x="3497794" y="997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171,611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118915</xdr:rowOff>
    </xdr:from>
    <xdr:to>
      <xdr:col>4</xdr:col>
      <xdr:colOff>206375</xdr:colOff>
      <xdr:row>58</xdr:row>
      <xdr:rowOff>49065</xdr:rowOff>
    </xdr:to>
    <xdr:sp macro="" textlink="">
      <xdr:nvSpPr>
        <xdr:cNvPr id="145" name="円/楕円 144"/>
        <xdr:cNvSpPr/>
      </xdr:nvSpPr>
      <xdr:spPr>
        <a:xfrm>
          <a:off x="2857500" y="989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65592</xdr:rowOff>
    </xdr:from>
    <xdr:ext cx="599010" cy="259045"/>
    <xdr:sp macro="" textlink="">
      <xdr:nvSpPr>
        <xdr:cNvPr id="146" name="テキスト ボックス 145"/>
        <xdr:cNvSpPr txBox="1"/>
      </xdr:nvSpPr>
      <xdr:spPr>
        <a:xfrm>
          <a:off x="2608794" y="9666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166,618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122558</xdr:rowOff>
    </xdr:from>
    <xdr:to>
      <xdr:col>3</xdr:col>
      <xdr:colOff>3175</xdr:colOff>
      <xdr:row>58</xdr:row>
      <xdr:rowOff>52708</xdr:rowOff>
    </xdr:to>
    <xdr:sp macro="" textlink="">
      <xdr:nvSpPr>
        <xdr:cNvPr id="147" name="円/楕円 146"/>
        <xdr:cNvSpPr/>
      </xdr:nvSpPr>
      <xdr:spPr>
        <a:xfrm>
          <a:off x="1968500" y="989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43835</xdr:rowOff>
    </xdr:from>
    <xdr:ext cx="599010" cy="259045"/>
    <xdr:sp macro="" textlink="">
      <xdr:nvSpPr>
        <xdr:cNvPr id="148" name="テキスト ボックス 147"/>
        <xdr:cNvSpPr txBox="1"/>
      </xdr:nvSpPr>
      <xdr:spPr>
        <a:xfrm>
          <a:off x="1719794"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164,387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114155</xdr:rowOff>
    </xdr:from>
    <xdr:to>
      <xdr:col>1</xdr:col>
      <xdr:colOff>485775</xdr:colOff>
      <xdr:row>58</xdr:row>
      <xdr:rowOff>44305</xdr:rowOff>
    </xdr:to>
    <xdr:sp macro="" textlink="">
      <xdr:nvSpPr>
        <xdr:cNvPr id="149" name="円/楕円 148"/>
        <xdr:cNvSpPr/>
      </xdr:nvSpPr>
      <xdr:spPr>
        <a:xfrm>
          <a:off x="1079500" y="98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60832</xdr:rowOff>
    </xdr:from>
    <xdr:ext cx="599010" cy="259045"/>
    <xdr:sp macro="" textlink="">
      <xdr:nvSpPr>
        <xdr:cNvPr id="150" name="テキスト ボックス 149"/>
        <xdr:cNvSpPr txBox="1"/>
      </xdr:nvSpPr>
      <xdr:spPr>
        <a:xfrm>
          <a:off x="830794" y="9662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169,533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27293</xdr:rowOff>
    </xdr:from>
    <xdr:to>
      <xdr:col>6</xdr:col>
      <xdr:colOff>511175</xdr:colOff>
      <xdr:row>78</xdr:row>
      <xdr:rowOff>103632</xdr:rowOff>
    </xdr:to>
    <xdr:cxnSp macro="">
      <xdr:nvCxnSpPr>
        <xdr:cNvPr id="179" name="直線コネクタ 178"/>
        <xdr:cNvCxnSpPr/>
      </xdr:nvCxnSpPr>
      <xdr:spPr>
        <a:xfrm flipV="1">
          <a:off x="3797300" y="13400393"/>
          <a:ext cx="838200" cy="7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103632</xdr:rowOff>
    </xdr:from>
    <xdr:to>
      <xdr:col>5</xdr:col>
      <xdr:colOff>358775</xdr:colOff>
      <xdr:row>78</xdr:row>
      <xdr:rowOff>143954</xdr:rowOff>
    </xdr:to>
    <xdr:cxnSp macro="">
      <xdr:nvCxnSpPr>
        <xdr:cNvPr id="182" name="直線コネクタ 181"/>
        <xdr:cNvCxnSpPr/>
      </xdr:nvCxnSpPr>
      <xdr:spPr>
        <a:xfrm flipV="1">
          <a:off x="2908300" y="13476732"/>
          <a:ext cx="889000" cy="4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138951</xdr:rowOff>
    </xdr:from>
    <xdr:to>
      <xdr:col>4</xdr:col>
      <xdr:colOff>155575</xdr:colOff>
      <xdr:row>78</xdr:row>
      <xdr:rowOff>143954</xdr:rowOff>
    </xdr:to>
    <xdr:cxnSp macro="">
      <xdr:nvCxnSpPr>
        <xdr:cNvPr id="185" name="直線コネクタ 184"/>
        <xdr:cNvCxnSpPr/>
      </xdr:nvCxnSpPr>
      <xdr:spPr>
        <a:xfrm>
          <a:off x="2019300" y="13512051"/>
          <a:ext cx="889000" cy="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111937</xdr:rowOff>
    </xdr:from>
    <xdr:to>
      <xdr:col>2</xdr:col>
      <xdr:colOff>638175</xdr:colOff>
      <xdr:row>78</xdr:row>
      <xdr:rowOff>138951</xdr:rowOff>
    </xdr:to>
    <xdr:cxnSp macro="">
      <xdr:nvCxnSpPr>
        <xdr:cNvPr id="188" name="直線コネクタ 187"/>
        <xdr:cNvCxnSpPr/>
      </xdr:nvCxnSpPr>
      <xdr:spPr>
        <a:xfrm>
          <a:off x="1130300" y="13485037"/>
          <a:ext cx="889000" cy="2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147943</xdr:rowOff>
    </xdr:from>
    <xdr:to>
      <xdr:col>6</xdr:col>
      <xdr:colOff>561975</xdr:colOff>
      <xdr:row>78</xdr:row>
      <xdr:rowOff>78093</xdr:rowOff>
    </xdr:to>
    <xdr:sp macro="" textlink="">
      <xdr:nvSpPr>
        <xdr:cNvPr id="198" name="円/楕円 197"/>
        <xdr:cNvSpPr/>
      </xdr:nvSpPr>
      <xdr:spPr>
        <a:xfrm>
          <a:off x="4584700" y="1334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126370</xdr:rowOff>
    </xdr:from>
    <xdr:ext cx="534377" cy="259045"/>
    <xdr:sp macro="" textlink="">
      <xdr:nvSpPr>
        <xdr:cNvPr id="199" name="維持補修費該当値テキスト"/>
        <xdr:cNvSpPr txBox="1"/>
      </xdr:nvSpPr>
      <xdr:spPr>
        <a:xfrm>
          <a:off x="4686300" y="1332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14,851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52832</xdr:rowOff>
    </xdr:from>
    <xdr:to>
      <xdr:col>5</xdr:col>
      <xdr:colOff>409575</xdr:colOff>
      <xdr:row>78</xdr:row>
      <xdr:rowOff>154432</xdr:rowOff>
    </xdr:to>
    <xdr:sp macro="" textlink="">
      <xdr:nvSpPr>
        <xdr:cNvPr id="200" name="円/楕円 199"/>
        <xdr:cNvSpPr/>
      </xdr:nvSpPr>
      <xdr:spPr>
        <a:xfrm>
          <a:off x="3746500" y="1342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145559</xdr:rowOff>
    </xdr:from>
    <xdr:ext cx="469744" cy="259045"/>
    <xdr:sp macro="" textlink="">
      <xdr:nvSpPr>
        <xdr:cNvPr id="201" name="テキスト ボックス 200"/>
        <xdr:cNvSpPr txBox="1"/>
      </xdr:nvSpPr>
      <xdr:spPr>
        <a:xfrm>
          <a:off x="3562427" y="1351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93154</xdr:rowOff>
    </xdr:from>
    <xdr:to>
      <xdr:col>4</xdr:col>
      <xdr:colOff>206375</xdr:colOff>
      <xdr:row>79</xdr:row>
      <xdr:rowOff>23304</xdr:rowOff>
    </xdr:to>
    <xdr:sp macro="" textlink="">
      <xdr:nvSpPr>
        <xdr:cNvPr id="202" name="円/楕円 201"/>
        <xdr:cNvSpPr/>
      </xdr:nvSpPr>
      <xdr:spPr>
        <a:xfrm>
          <a:off x="2857500" y="1346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14431</xdr:rowOff>
    </xdr:from>
    <xdr:ext cx="469744" cy="259045"/>
    <xdr:sp macro="" textlink="">
      <xdr:nvSpPr>
        <xdr:cNvPr id="203" name="テキスト ボックス 202"/>
        <xdr:cNvSpPr txBox="1"/>
      </xdr:nvSpPr>
      <xdr:spPr>
        <a:xfrm>
          <a:off x="2673427" y="1355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88151</xdr:rowOff>
    </xdr:from>
    <xdr:to>
      <xdr:col>3</xdr:col>
      <xdr:colOff>3175</xdr:colOff>
      <xdr:row>79</xdr:row>
      <xdr:rowOff>18301</xdr:rowOff>
    </xdr:to>
    <xdr:sp macro="" textlink="">
      <xdr:nvSpPr>
        <xdr:cNvPr id="204" name="円/楕円 203"/>
        <xdr:cNvSpPr/>
      </xdr:nvSpPr>
      <xdr:spPr>
        <a:xfrm>
          <a:off x="1968500" y="1346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9428</xdr:rowOff>
    </xdr:from>
    <xdr:ext cx="469744" cy="259045"/>
    <xdr:sp macro="" textlink="">
      <xdr:nvSpPr>
        <xdr:cNvPr id="205" name="テキスト ボックス 204"/>
        <xdr:cNvSpPr txBox="1"/>
      </xdr:nvSpPr>
      <xdr:spPr>
        <a:xfrm>
          <a:off x="1784427" y="1355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61137</xdr:rowOff>
    </xdr:from>
    <xdr:to>
      <xdr:col>1</xdr:col>
      <xdr:colOff>485775</xdr:colOff>
      <xdr:row>78</xdr:row>
      <xdr:rowOff>162737</xdr:rowOff>
    </xdr:to>
    <xdr:sp macro="" textlink="">
      <xdr:nvSpPr>
        <xdr:cNvPr id="206" name="円/楕円 205"/>
        <xdr:cNvSpPr/>
      </xdr:nvSpPr>
      <xdr:spPr>
        <a:xfrm>
          <a:off x="1079500" y="134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153864</xdr:rowOff>
    </xdr:from>
    <xdr:ext cx="469744" cy="259045"/>
    <xdr:sp macro="" textlink="">
      <xdr:nvSpPr>
        <xdr:cNvPr id="207" name="テキスト ボックス 206"/>
        <xdr:cNvSpPr txBox="1"/>
      </xdr:nvSpPr>
      <xdr:spPr>
        <a:xfrm>
          <a:off x="895427" y="135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124650</xdr:rowOff>
    </xdr:from>
    <xdr:to>
      <xdr:col>6</xdr:col>
      <xdr:colOff>511175</xdr:colOff>
      <xdr:row>97</xdr:row>
      <xdr:rowOff>137503</xdr:rowOff>
    </xdr:to>
    <xdr:cxnSp macro="">
      <xdr:nvCxnSpPr>
        <xdr:cNvPr id="237" name="直線コネクタ 236"/>
        <xdr:cNvCxnSpPr/>
      </xdr:nvCxnSpPr>
      <xdr:spPr>
        <a:xfrm flipV="1">
          <a:off x="3797300" y="16755300"/>
          <a:ext cx="838200" cy="1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8" name="扶助費平均値テキスト"/>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137503</xdr:rowOff>
    </xdr:from>
    <xdr:to>
      <xdr:col>5</xdr:col>
      <xdr:colOff>358775</xdr:colOff>
      <xdr:row>98</xdr:row>
      <xdr:rowOff>49975</xdr:rowOff>
    </xdr:to>
    <xdr:cxnSp macro="">
      <xdr:nvCxnSpPr>
        <xdr:cNvPr id="240" name="直線コネクタ 239"/>
        <xdr:cNvCxnSpPr/>
      </xdr:nvCxnSpPr>
      <xdr:spPr>
        <a:xfrm flipV="1">
          <a:off x="2908300" y="16768153"/>
          <a:ext cx="889000" cy="8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49975</xdr:rowOff>
    </xdr:from>
    <xdr:to>
      <xdr:col>4</xdr:col>
      <xdr:colOff>155575</xdr:colOff>
      <xdr:row>98</xdr:row>
      <xdr:rowOff>50140</xdr:rowOff>
    </xdr:to>
    <xdr:cxnSp macro="">
      <xdr:nvCxnSpPr>
        <xdr:cNvPr id="243" name="直線コネクタ 242"/>
        <xdr:cNvCxnSpPr/>
      </xdr:nvCxnSpPr>
      <xdr:spPr>
        <a:xfrm flipV="1">
          <a:off x="2019300" y="16852075"/>
          <a:ext cx="8890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50140</xdr:rowOff>
    </xdr:from>
    <xdr:to>
      <xdr:col>2</xdr:col>
      <xdr:colOff>638175</xdr:colOff>
      <xdr:row>98</xdr:row>
      <xdr:rowOff>62294</xdr:rowOff>
    </xdr:to>
    <xdr:cxnSp macro="">
      <xdr:nvCxnSpPr>
        <xdr:cNvPr id="246" name="直線コネクタ 245"/>
        <xdr:cNvCxnSpPr/>
      </xdr:nvCxnSpPr>
      <xdr:spPr>
        <a:xfrm flipV="1">
          <a:off x="1130300" y="16852240"/>
          <a:ext cx="889000" cy="1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73850</xdr:rowOff>
    </xdr:from>
    <xdr:to>
      <xdr:col>6</xdr:col>
      <xdr:colOff>561975</xdr:colOff>
      <xdr:row>98</xdr:row>
      <xdr:rowOff>4000</xdr:rowOff>
    </xdr:to>
    <xdr:sp macro="" textlink="">
      <xdr:nvSpPr>
        <xdr:cNvPr id="256" name="円/楕円 255"/>
        <xdr:cNvSpPr/>
      </xdr:nvSpPr>
      <xdr:spPr>
        <a:xfrm>
          <a:off x="4584700" y="167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52277</xdr:rowOff>
    </xdr:from>
    <xdr:ext cx="534377" cy="259045"/>
    <xdr:sp macro="" textlink="">
      <xdr:nvSpPr>
        <xdr:cNvPr id="257" name="扶助費該当値テキスト"/>
        <xdr:cNvSpPr txBox="1"/>
      </xdr:nvSpPr>
      <xdr:spPr>
        <a:xfrm>
          <a:off x="4686300" y="1668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50,685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86703</xdr:rowOff>
    </xdr:from>
    <xdr:to>
      <xdr:col>5</xdr:col>
      <xdr:colOff>409575</xdr:colOff>
      <xdr:row>98</xdr:row>
      <xdr:rowOff>16853</xdr:rowOff>
    </xdr:to>
    <xdr:sp macro="" textlink="">
      <xdr:nvSpPr>
        <xdr:cNvPr id="258" name="円/楕円 257"/>
        <xdr:cNvSpPr/>
      </xdr:nvSpPr>
      <xdr:spPr>
        <a:xfrm>
          <a:off x="3746500" y="1671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7980</xdr:rowOff>
    </xdr:from>
    <xdr:ext cx="534377" cy="259045"/>
    <xdr:sp macro="" textlink="">
      <xdr:nvSpPr>
        <xdr:cNvPr id="259" name="テキスト ボックス 258"/>
        <xdr:cNvSpPr txBox="1"/>
      </xdr:nvSpPr>
      <xdr:spPr>
        <a:xfrm>
          <a:off x="3530111" y="1681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49,673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170625</xdr:rowOff>
    </xdr:from>
    <xdr:to>
      <xdr:col>4</xdr:col>
      <xdr:colOff>206375</xdr:colOff>
      <xdr:row>98</xdr:row>
      <xdr:rowOff>100775</xdr:rowOff>
    </xdr:to>
    <xdr:sp macro="" textlink="">
      <xdr:nvSpPr>
        <xdr:cNvPr id="260" name="円/楕円 259"/>
        <xdr:cNvSpPr/>
      </xdr:nvSpPr>
      <xdr:spPr>
        <a:xfrm>
          <a:off x="2857500" y="168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91902</xdr:rowOff>
    </xdr:from>
    <xdr:ext cx="534377" cy="259045"/>
    <xdr:sp macro="" textlink="">
      <xdr:nvSpPr>
        <xdr:cNvPr id="261" name="テキスト ボックス 260"/>
        <xdr:cNvSpPr txBox="1"/>
      </xdr:nvSpPr>
      <xdr:spPr>
        <a:xfrm>
          <a:off x="2641111" y="1689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43,065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170790</xdr:rowOff>
    </xdr:from>
    <xdr:to>
      <xdr:col>3</xdr:col>
      <xdr:colOff>3175</xdr:colOff>
      <xdr:row>98</xdr:row>
      <xdr:rowOff>100940</xdr:rowOff>
    </xdr:to>
    <xdr:sp macro="" textlink="">
      <xdr:nvSpPr>
        <xdr:cNvPr id="262" name="円/楕円 261"/>
        <xdr:cNvSpPr/>
      </xdr:nvSpPr>
      <xdr:spPr>
        <a:xfrm>
          <a:off x="1968500" y="1680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92067</xdr:rowOff>
    </xdr:from>
    <xdr:ext cx="534377" cy="259045"/>
    <xdr:sp macro="" textlink="">
      <xdr:nvSpPr>
        <xdr:cNvPr id="263" name="テキスト ボックス 262"/>
        <xdr:cNvSpPr txBox="1"/>
      </xdr:nvSpPr>
      <xdr:spPr>
        <a:xfrm>
          <a:off x="1752111" y="1689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43,052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11494</xdr:rowOff>
    </xdr:from>
    <xdr:to>
      <xdr:col>1</xdr:col>
      <xdr:colOff>485775</xdr:colOff>
      <xdr:row>98</xdr:row>
      <xdr:rowOff>113094</xdr:rowOff>
    </xdr:to>
    <xdr:sp macro="" textlink="">
      <xdr:nvSpPr>
        <xdr:cNvPr id="264" name="円/楕円 263"/>
        <xdr:cNvSpPr/>
      </xdr:nvSpPr>
      <xdr:spPr>
        <a:xfrm>
          <a:off x="1079500" y="1681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104221</xdr:rowOff>
    </xdr:from>
    <xdr:ext cx="534377" cy="259045"/>
    <xdr:sp macro="" textlink="">
      <xdr:nvSpPr>
        <xdr:cNvPr id="265" name="テキスト ボックス 264"/>
        <xdr:cNvSpPr txBox="1"/>
      </xdr:nvSpPr>
      <xdr:spPr>
        <a:xfrm>
          <a:off x="863111" y="1690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95984</xdr:rowOff>
    </xdr:from>
    <xdr:to>
      <xdr:col>15</xdr:col>
      <xdr:colOff>180975</xdr:colOff>
      <xdr:row>37</xdr:row>
      <xdr:rowOff>4331</xdr:rowOff>
    </xdr:to>
    <xdr:cxnSp macro="">
      <xdr:nvCxnSpPr>
        <xdr:cNvPr id="294" name="直線コネクタ 293"/>
        <xdr:cNvCxnSpPr/>
      </xdr:nvCxnSpPr>
      <xdr:spPr>
        <a:xfrm flipV="1">
          <a:off x="9639300" y="6268184"/>
          <a:ext cx="838200" cy="7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152014</xdr:rowOff>
    </xdr:from>
    <xdr:ext cx="599010" cy="259045"/>
    <xdr:sp macro="" textlink="">
      <xdr:nvSpPr>
        <xdr:cNvPr id="295" name="補助費等平均値テキスト"/>
        <xdr:cNvSpPr txBox="1"/>
      </xdr:nvSpPr>
      <xdr:spPr>
        <a:xfrm>
          <a:off x="10528300" y="6324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159651</xdr:rowOff>
    </xdr:from>
    <xdr:to>
      <xdr:col>14</xdr:col>
      <xdr:colOff>28575</xdr:colOff>
      <xdr:row>37</xdr:row>
      <xdr:rowOff>4331</xdr:rowOff>
    </xdr:to>
    <xdr:cxnSp macro="">
      <xdr:nvCxnSpPr>
        <xdr:cNvPr id="297" name="直線コネクタ 296"/>
        <xdr:cNvCxnSpPr/>
      </xdr:nvCxnSpPr>
      <xdr:spPr>
        <a:xfrm>
          <a:off x="8750300" y="6331851"/>
          <a:ext cx="889000" cy="1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106299</xdr:rowOff>
    </xdr:from>
    <xdr:ext cx="599010" cy="259045"/>
    <xdr:sp macro="" textlink="">
      <xdr:nvSpPr>
        <xdr:cNvPr id="299" name="テキスト ボックス 298"/>
        <xdr:cNvSpPr txBox="1"/>
      </xdr:nvSpPr>
      <xdr:spPr>
        <a:xfrm>
          <a:off x="9339794"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159651</xdr:rowOff>
    </xdr:from>
    <xdr:to>
      <xdr:col>12</xdr:col>
      <xdr:colOff>511175</xdr:colOff>
      <xdr:row>37</xdr:row>
      <xdr:rowOff>15620</xdr:rowOff>
    </xdr:to>
    <xdr:cxnSp macro="">
      <xdr:nvCxnSpPr>
        <xdr:cNvPr id="300" name="直線コネクタ 299"/>
        <xdr:cNvCxnSpPr/>
      </xdr:nvCxnSpPr>
      <xdr:spPr>
        <a:xfrm flipV="1">
          <a:off x="7861300" y="6331851"/>
          <a:ext cx="889000" cy="2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128630</xdr:rowOff>
    </xdr:from>
    <xdr:ext cx="599010" cy="259045"/>
    <xdr:sp macro="" textlink="">
      <xdr:nvSpPr>
        <xdr:cNvPr id="302" name="テキスト ボックス 301"/>
        <xdr:cNvSpPr txBox="1"/>
      </xdr:nvSpPr>
      <xdr:spPr>
        <a:xfrm>
          <a:off x="8450794" y="647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15620</xdr:rowOff>
    </xdr:from>
    <xdr:to>
      <xdr:col>11</xdr:col>
      <xdr:colOff>307975</xdr:colOff>
      <xdr:row>37</xdr:row>
      <xdr:rowOff>50184</xdr:rowOff>
    </xdr:to>
    <xdr:cxnSp macro="">
      <xdr:nvCxnSpPr>
        <xdr:cNvPr id="303" name="直線コネクタ 302"/>
        <xdr:cNvCxnSpPr/>
      </xdr:nvCxnSpPr>
      <xdr:spPr>
        <a:xfrm flipV="1">
          <a:off x="6972300" y="6359270"/>
          <a:ext cx="889000" cy="3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145000</xdr:rowOff>
    </xdr:from>
    <xdr:ext cx="599010" cy="259045"/>
    <xdr:sp macro="" textlink="">
      <xdr:nvSpPr>
        <xdr:cNvPr id="305" name="テキスト ボックス 304"/>
        <xdr:cNvSpPr txBox="1"/>
      </xdr:nvSpPr>
      <xdr:spPr>
        <a:xfrm>
          <a:off x="7561794" y="648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147304</xdr:rowOff>
    </xdr:from>
    <xdr:ext cx="599010" cy="259045"/>
    <xdr:sp macro="" textlink="">
      <xdr:nvSpPr>
        <xdr:cNvPr id="307" name="テキスト ボックス 306"/>
        <xdr:cNvSpPr txBox="1"/>
      </xdr:nvSpPr>
      <xdr:spPr>
        <a:xfrm>
          <a:off x="6672794" y="649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45184</xdr:rowOff>
    </xdr:from>
    <xdr:to>
      <xdr:col>15</xdr:col>
      <xdr:colOff>231775</xdr:colOff>
      <xdr:row>36</xdr:row>
      <xdr:rowOff>146784</xdr:rowOff>
    </xdr:to>
    <xdr:sp macro="" textlink="">
      <xdr:nvSpPr>
        <xdr:cNvPr id="313" name="円/楕円 312"/>
        <xdr:cNvSpPr/>
      </xdr:nvSpPr>
      <xdr:spPr>
        <a:xfrm>
          <a:off x="10426700" y="621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68061</xdr:rowOff>
    </xdr:from>
    <xdr:ext cx="599010" cy="259045"/>
    <xdr:sp macro="" textlink="">
      <xdr:nvSpPr>
        <xdr:cNvPr id="314" name="補助費等該当値テキスト"/>
        <xdr:cNvSpPr txBox="1"/>
      </xdr:nvSpPr>
      <xdr:spPr>
        <a:xfrm>
          <a:off x="10528300" y="606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242,948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124981</xdr:rowOff>
    </xdr:from>
    <xdr:to>
      <xdr:col>14</xdr:col>
      <xdr:colOff>79375</xdr:colOff>
      <xdr:row>37</xdr:row>
      <xdr:rowOff>55131</xdr:rowOff>
    </xdr:to>
    <xdr:sp macro="" textlink="">
      <xdr:nvSpPr>
        <xdr:cNvPr id="315" name="円/楕円 314"/>
        <xdr:cNvSpPr/>
      </xdr:nvSpPr>
      <xdr:spPr>
        <a:xfrm>
          <a:off x="9588500" y="629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71658</xdr:rowOff>
    </xdr:from>
    <xdr:ext cx="599010" cy="259045"/>
    <xdr:sp macro="" textlink="">
      <xdr:nvSpPr>
        <xdr:cNvPr id="316" name="テキスト ボックス 315"/>
        <xdr:cNvSpPr txBox="1"/>
      </xdr:nvSpPr>
      <xdr:spPr>
        <a:xfrm>
          <a:off x="9339794" y="607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201,060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108851</xdr:rowOff>
    </xdr:from>
    <xdr:to>
      <xdr:col>12</xdr:col>
      <xdr:colOff>561975</xdr:colOff>
      <xdr:row>37</xdr:row>
      <xdr:rowOff>39001</xdr:rowOff>
    </xdr:to>
    <xdr:sp macro="" textlink="">
      <xdr:nvSpPr>
        <xdr:cNvPr id="317" name="円/楕円 316"/>
        <xdr:cNvSpPr/>
      </xdr:nvSpPr>
      <xdr:spPr>
        <a:xfrm>
          <a:off x="8699500" y="628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55528</xdr:rowOff>
    </xdr:from>
    <xdr:ext cx="599010" cy="259045"/>
    <xdr:sp macro="" textlink="">
      <xdr:nvSpPr>
        <xdr:cNvPr id="318" name="テキスト ボックス 317"/>
        <xdr:cNvSpPr txBox="1"/>
      </xdr:nvSpPr>
      <xdr:spPr>
        <a:xfrm>
          <a:off x="8450794" y="605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209,527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136270</xdr:rowOff>
    </xdr:from>
    <xdr:to>
      <xdr:col>11</xdr:col>
      <xdr:colOff>358775</xdr:colOff>
      <xdr:row>37</xdr:row>
      <xdr:rowOff>66420</xdr:rowOff>
    </xdr:to>
    <xdr:sp macro="" textlink="">
      <xdr:nvSpPr>
        <xdr:cNvPr id="319" name="円/楕円 318"/>
        <xdr:cNvSpPr/>
      </xdr:nvSpPr>
      <xdr:spPr>
        <a:xfrm>
          <a:off x="7810500" y="63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82947</xdr:rowOff>
    </xdr:from>
    <xdr:ext cx="599010" cy="259045"/>
    <xdr:sp macro="" textlink="">
      <xdr:nvSpPr>
        <xdr:cNvPr id="320" name="テキスト ボックス 319"/>
        <xdr:cNvSpPr txBox="1"/>
      </xdr:nvSpPr>
      <xdr:spPr>
        <a:xfrm>
          <a:off x="7561794" y="608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195,134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170834</xdr:rowOff>
    </xdr:from>
    <xdr:to>
      <xdr:col>10</xdr:col>
      <xdr:colOff>155575</xdr:colOff>
      <xdr:row>37</xdr:row>
      <xdr:rowOff>100984</xdr:rowOff>
    </xdr:to>
    <xdr:sp macro="" textlink="">
      <xdr:nvSpPr>
        <xdr:cNvPr id="321" name="円/楕円 320"/>
        <xdr:cNvSpPr/>
      </xdr:nvSpPr>
      <xdr:spPr>
        <a:xfrm>
          <a:off x="6921500" y="634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117511</xdr:rowOff>
    </xdr:from>
    <xdr:ext cx="599010" cy="259045"/>
    <xdr:sp macro="" textlink="">
      <xdr:nvSpPr>
        <xdr:cNvPr id="322" name="テキスト ボックス 321"/>
        <xdr:cNvSpPr txBox="1"/>
      </xdr:nvSpPr>
      <xdr:spPr>
        <a:xfrm>
          <a:off x="6672794" y="611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176,990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81642</xdr:rowOff>
    </xdr:from>
    <xdr:to>
      <xdr:col>15</xdr:col>
      <xdr:colOff>180975</xdr:colOff>
      <xdr:row>58</xdr:row>
      <xdr:rowOff>101308</xdr:rowOff>
    </xdr:to>
    <xdr:cxnSp macro="">
      <xdr:nvCxnSpPr>
        <xdr:cNvPr id="351" name="直線コネクタ 350"/>
        <xdr:cNvCxnSpPr/>
      </xdr:nvCxnSpPr>
      <xdr:spPr>
        <a:xfrm flipV="1">
          <a:off x="9639300" y="10025742"/>
          <a:ext cx="838200" cy="1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101308</xdr:rowOff>
    </xdr:from>
    <xdr:to>
      <xdr:col>14</xdr:col>
      <xdr:colOff>28575</xdr:colOff>
      <xdr:row>58</xdr:row>
      <xdr:rowOff>151885</xdr:rowOff>
    </xdr:to>
    <xdr:cxnSp macro="">
      <xdr:nvCxnSpPr>
        <xdr:cNvPr id="354" name="直線コネクタ 353"/>
        <xdr:cNvCxnSpPr/>
      </xdr:nvCxnSpPr>
      <xdr:spPr>
        <a:xfrm flipV="1">
          <a:off x="8750300" y="10045408"/>
          <a:ext cx="889000" cy="5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151885</xdr:rowOff>
    </xdr:from>
    <xdr:to>
      <xdr:col>12</xdr:col>
      <xdr:colOff>511175</xdr:colOff>
      <xdr:row>58</xdr:row>
      <xdr:rowOff>159238</xdr:rowOff>
    </xdr:to>
    <xdr:cxnSp macro="">
      <xdr:nvCxnSpPr>
        <xdr:cNvPr id="357" name="直線コネクタ 356"/>
        <xdr:cNvCxnSpPr/>
      </xdr:nvCxnSpPr>
      <xdr:spPr>
        <a:xfrm flipV="1">
          <a:off x="7861300" y="10095985"/>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52951</xdr:rowOff>
    </xdr:from>
    <xdr:to>
      <xdr:col>11</xdr:col>
      <xdr:colOff>307975</xdr:colOff>
      <xdr:row>58</xdr:row>
      <xdr:rowOff>159238</xdr:rowOff>
    </xdr:to>
    <xdr:cxnSp macro="">
      <xdr:nvCxnSpPr>
        <xdr:cNvPr id="360" name="直線コネクタ 359"/>
        <xdr:cNvCxnSpPr/>
      </xdr:nvCxnSpPr>
      <xdr:spPr>
        <a:xfrm>
          <a:off x="6972300" y="9997051"/>
          <a:ext cx="889000" cy="10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30842</xdr:rowOff>
    </xdr:from>
    <xdr:to>
      <xdr:col>15</xdr:col>
      <xdr:colOff>231775</xdr:colOff>
      <xdr:row>58</xdr:row>
      <xdr:rowOff>132442</xdr:rowOff>
    </xdr:to>
    <xdr:sp macro="" textlink="">
      <xdr:nvSpPr>
        <xdr:cNvPr id="370" name="円/楕円 369"/>
        <xdr:cNvSpPr/>
      </xdr:nvSpPr>
      <xdr:spPr>
        <a:xfrm>
          <a:off x="10426700" y="99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117219</xdr:rowOff>
    </xdr:from>
    <xdr:ext cx="599010" cy="259045"/>
    <xdr:sp macro="" textlink="">
      <xdr:nvSpPr>
        <xdr:cNvPr id="371" name="普通建設事業費該当値テキスト"/>
        <xdr:cNvSpPr txBox="1"/>
      </xdr:nvSpPr>
      <xdr:spPr>
        <a:xfrm>
          <a:off x="10528300" y="988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176,191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50508</xdr:rowOff>
    </xdr:from>
    <xdr:to>
      <xdr:col>14</xdr:col>
      <xdr:colOff>79375</xdr:colOff>
      <xdr:row>58</xdr:row>
      <xdr:rowOff>152108</xdr:rowOff>
    </xdr:to>
    <xdr:sp macro="" textlink="">
      <xdr:nvSpPr>
        <xdr:cNvPr id="372" name="円/楕円 371"/>
        <xdr:cNvSpPr/>
      </xdr:nvSpPr>
      <xdr:spPr>
        <a:xfrm>
          <a:off x="9588500" y="999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143235</xdr:rowOff>
    </xdr:from>
    <xdr:ext cx="599010" cy="259045"/>
    <xdr:sp macro="" textlink="">
      <xdr:nvSpPr>
        <xdr:cNvPr id="373" name="テキスト ボックス 372"/>
        <xdr:cNvSpPr txBox="1"/>
      </xdr:nvSpPr>
      <xdr:spPr>
        <a:xfrm>
          <a:off x="9339794" y="1008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150,384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101085</xdr:rowOff>
    </xdr:from>
    <xdr:to>
      <xdr:col>12</xdr:col>
      <xdr:colOff>561975</xdr:colOff>
      <xdr:row>59</xdr:row>
      <xdr:rowOff>31235</xdr:rowOff>
    </xdr:to>
    <xdr:sp macro="" textlink="">
      <xdr:nvSpPr>
        <xdr:cNvPr id="374" name="円/楕円 373"/>
        <xdr:cNvSpPr/>
      </xdr:nvSpPr>
      <xdr:spPr>
        <a:xfrm>
          <a:off x="8699500" y="1004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22362</xdr:rowOff>
    </xdr:from>
    <xdr:ext cx="534377" cy="259045"/>
    <xdr:sp macro="" textlink="">
      <xdr:nvSpPr>
        <xdr:cNvPr id="375" name="テキスト ボックス 374"/>
        <xdr:cNvSpPr txBox="1"/>
      </xdr:nvSpPr>
      <xdr:spPr>
        <a:xfrm>
          <a:off x="8483111" y="1013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84,010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108438</xdr:rowOff>
    </xdr:from>
    <xdr:to>
      <xdr:col>11</xdr:col>
      <xdr:colOff>358775</xdr:colOff>
      <xdr:row>59</xdr:row>
      <xdr:rowOff>38588</xdr:rowOff>
    </xdr:to>
    <xdr:sp macro="" textlink="">
      <xdr:nvSpPr>
        <xdr:cNvPr id="376" name="円/楕円 375"/>
        <xdr:cNvSpPr/>
      </xdr:nvSpPr>
      <xdr:spPr>
        <a:xfrm>
          <a:off x="7810500" y="100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29715</xdr:rowOff>
    </xdr:from>
    <xdr:ext cx="534377" cy="259045"/>
    <xdr:sp macro="" textlink="">
      <xdr:nvSpPr>
        <xdr:cNvPr id="377" name="テキスト ボックス 376"/>
        <xdr:cNvSpPr txBox="1"/>
      </xdr:nvSpPr>
      <xdr:spPr>
        <a:xfrm>
          <a:off x="7594111" y="1014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74,359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2151</xdr:rowOff>
    </xdr:from>
    <xdr:to>
      <xdr:col>10</xdr:col>
      <xdr:colOff>155575</xdr:colOff>
      <xdr:row>58</xdr:row>
      <xdr:rowOff>103751</xdr:rowOff>
    </xdr:to>
    <xdr:sp macro="" textlink="">
      <xdr:nvSpPr>
        <xdr:cNvPr id="378" name="円/楕円 377"/>
        <xdr:cNvSpPr/>
      </xdr:nvSpPr>
      <xdr:spPr>
        <a:xfrm>
          <a:off x="6921500" y="994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94878</xdr:rowOff>
    </xdr:from>
    <xdr:ext cx="599010" cy="259045"/>
    <xdr:sp macro="" textlink="">
      <xdr:nvSpPr>
        <xdr:cNvPr id="379" name="テキスト ボックス 378"/>
        <xdr:cNvSpPr txBox="1"/>
      </xdr:nvSpPr>
      <xdr:spPr>
        <a:xfrm>
          <a:off x="6672794" y="1003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213,844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135164</xdr:rowOff>
    </xdr:from>
    <xdr:to>
      <xdr:col>15</xdr:col>
      <xdr:colOff>180975</xdr:colOff>
      <xdr:row>79</xdr:row>
      <xdr:rowOff>44450</xdr:rowOff>
    </xdr:to>
    <xdr:cxnSp macro="">
      <xdr:nvCxnSpPr>
        <xdr:cNvPr id="408" name="直線コネクタ 407"/>
        <xdr:cNvCxnSpPr/>
      </xdr:nvCxnSpPr>
      <xdr:spPr>
        <a:xfrm>
          <a:off x="9639300" y="13508264"/>
          <a:ext cx="838200" cy="8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165100</xdr:rowOff>
    </xdr:from>
    <xdr:to>
      <xdr:col>15</xdr:col>
      <xdr:colOff>231775</xdr:colOff>
      <xdr:row>79</xdr:row>
      <xdr:rowOff>95250</xdr:rowOff>
    </xdr:to>
    <xdr:sp macro="" textlink="">
      <xdr:nvSpPr>
        <xdr:cNvPr id="418" name="円/楕円 417"/>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80027</xdr:rowOff>
    </xdr:from>
    <xdr:ext cx="249299" cy="259045"/>
    <xdr:sp macro="" textlink="">
      <xdr:nvSpPr>
        <xdr:cNvPr id="419"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84364</xdr:rowOff>
    </xdr:from>
    <xdr:to>
      <xdr:col>14</xdr:col>
      <xdr:colOff>79375</xdr:colOff>
      <xdr:row>79</xdr:row>
      <xdr:rowOff>14514</xdr:rowOff>
    </xdr:to>
    <xdr:sp macro="" textlink="">
      <xdr:nvSpPr>
        <xdr:cNvPr id="420" name="円/楕円 419"/>
        <xdr:cNvSpPr/>
      </xdr:nvSpPr>
      <xdr:spPr>
        <a:xfrm>
          <a:off x="9588500" y="1345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5641</xdr:rowOff>
    </xdr:from>
    <xdr:ext cx="534377" cy="259045"/>
    <xdr:sp macro="" textlink="">
      <xdr:nvSpPr>
        <xdr:cNvPr id="421" name="テキスト ボックス 420"/>
        <xdr:cNvSpPr txBox="1"/>
      </xdr:nvSpPr>
      <xdr:spPr>
        <a:xfrm>
          <a:off x="9372111" y="1355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157790</xdr:rowOff>
    </xdr:from>
    <xdr:to>
      <xdr:col>15</xdr:col>
      <xdr:colOff>180975</xdr:colOff>
      <xdr:row>98</xdr:row>
      <xdr:rowOff>66895</xdr:rowOff>
    </xdr:to>
    <xdr:cxnSp macro="">
      <xdr:nvCxnSpPr>
        <xdr:cNvPr id="448" name="直線コネクタ 447"/>
        <xdr:cNvCxnSpPr/>
      </xdr:nvCxnSpPr>
      <xdr:spPr>
        <a:xfrm flipV="1">
          <a:off x="9639300" y="16788440"/>
          <a:ext cx="838200" cy="8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122043</xdr:rowOff>
    </xdr:from>
    <xdr:ext cx="599010" cy="259045"/>
    <xdr:sp macro="" textlink="">
      <xdr:nvSpPr>
        <xdr:cNvPr id="449" name="普通建設事業費 （ うち更新整備　）平均値テキスト"/>
        <xdr:cNvSpPr txBox="1"/>
      </xdr:nvSpPr>
      <xdr:spPr>
        <a:xfrm>
          <a:off x="10528300" y="1675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106990</xdr:rowOff>
    </xdr:from>
    <xdr:to>
      <xdr:col>15</xdr:col>
      <xdr:colOff>231775</xdr:colOff>
      <xdr:row>98</xdr:row>
      <xdr:rowOff>37140</xdr:rowOff>
    </xdr:to>
    <xdr:sp macro="" textlink="">
      <xdr:nvSpPr>
        <xdr:cNvPr id="458" name="円/楕円 457"/>
        <xdr:cNvSpPr/>
      </xdr:nvSpPr>
      <xdr:spPr>
        <a:xfrm>
          <a:off x="10426700" y="1673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129867</xdr:rowOff>
    </xdr:from>
    <xdr:ext cx="599010" cy="259045"/>
    <xdr:sp macro="" textlink="">
      <xdr:nvSpPr>
        <xdr:cNvPr id="459" name="普通建設事業費 （ うち更新整備　）該当値テキスト"/>
        <xdr:cNvSpPr txBox="1"/>
      </xdr:nvSpPr>
      <xdr:spPr>
        <a:xfrm>
          <a:off x="10528300" y="1658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167,716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16095</xdr:rowOff>
    </xdr:from>
    <xdr:to>
      <xdr:col>14</xdr:col>
      <xdr:colOff>79375</xdr:colOff>
      <xdr:row>98</xdr:row>
      <xdr:rowOff>117695</xdr:rowOff>
    </xdr:to>
    <xdr:sp macro="" textlink="">
      <xdr:nvSpPr>
        <xdr:cNvPr id="460" name="円/楕円 459"/>
        <xdr:cNvSpPr/>
      </xdr:nvSpPr>
      <xdr:spPr>
        <a:xfrm>
          <a:off x="9588500" y="1681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108822</xdr:rowOff>
    </xdr:from>
    <xdr:ext cx="534377" cy="259045"/>
    <xdr:sp macro="" textlink="">
      <xdr:nvSpPr>
        <xdr:cNvPr id="461" name="テキスト ボックス 460"/>
        <xdr:cNvSpPr txBox="1"/>
      </xdr:nvSpPr>
      <xdr:spPr>
        <a:xfrm>
          <a:off x="9372111" y="1691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79,621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129669</xdr:rowOff>
    </xdr:from>
    <xdr:to>
      <xdr:col>23</xdr:col>
      <xdr:colOff>517525</xdr:colOff>
      <xdr:row>38</xdr:row>
      <xdr:rowOff>134700</xdr:rowOff>
    </xdr:to>
    <xdr:cxnSp macro="">
      <xdr:nvCxnSpPr>
        <xdr:cNvPr id="488" name="直線コネクタ 487"/>
        <xdr:cNvCxnSpPr/>
      </xdr:nvCxnSpPr>
      <xdr:spPr>
        <a:xfrm flipV="1">
          <a:off x="15481300" y="6644769"/>
          <a:ext cx="838200" cy="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134700</xdr:rowOff>
    </xdr:from>
    <xdr:to>
      <xdr:col>22</xdr:col>
      <xdr:colOff>365125</xdr:colOff>
      <xdr:row>38</xdr:row>
      <xdr:rowOff>139700</xdr:rowOff>
    </xdr:to>
    <xdr:cxnSp macro="">
      <xdr:nvCxnSpPr>
        <xdr:cNvPr id="491" name="直線コネクタ 490"/>
        <xdr:cNvCxnSpPr/>
      </xdr:nvCxnSpPr>
      <xdr:spPr>
        <a:xfrm flipV="1">
          <a:off x="14592300" y="6649800"/>
          <a:ext cx="889000" cy="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4" name="直線コネクタ 49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137851</xdr:rowOff>
    </xdr:from>
    <xdr:to>
      <xdr:col>19</xdr:col>
      <xdr:colOff>644525</xdr:colOff>
      <xdr:row>38</xdr:row>
      <xdr:rowOff>139700</xdr:rowOff>
    </xdr:to>
    <xdr:cxnSp macro="">
      <xdr:nvCxnSpPr>
        <xdr:cNvPr id="497" name="直線コネクタ 496"/>
        <xdr:cNvCxnSpPr/>
      </xdr:nvCxnSpPr>
      <xdr:spPr>
        <a:xfrm>
          <a:off x="12814300" y="6652951"/>
          <a:ext cx="889000" cy="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78869</xdr:rowOff>
    </xdr:from>
    <xdr:to>
      <xdr:col>23</xdr:col>
      <xdr:colOff>568325</xdr:colOff>
      <xdr:row>39</xdr:row>
      <xdr:rowOff>9019</xdr:rowOff>
    </xdr:to>
    <xdr:sp macro="" textlink="">
      <xdr:nvSpPr>
        <xdr:cNvPr id="507" name="円/楕円 506"/>
        <xdr:cNvSpPr/>
      </xdr:nvSpPr>
      <xdr:spPr>
        <a:xfrm>
          <a:off x="16268700" y="659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469744" cy="259045"/>
    <xdr:sp macro="" textlink="">
      <xdr:nvSpPr>
        <xdr:cNvPr id="508" name="災害復旧事業費該当値テキスト"/>
        <xdr:cNvSpPr txBox="1"/>
      </xdr:nvSpPr>
      <xdr:spPr>
        <a:xfrm>
          <a:off x="16370300" y="654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83900</xdr:rowOff>
    </xdr:from>
    <xdr:to>
      <xdr:col>22</xdr:col>
      <xdr:colOff>415925</xdr:colOff>
      <xdr:row>39</xdr:row>
      <xdr:rowOff>14050</xdr:rowOff>
    </xdr:to>
    <xdr:sp macro="" textlink="">
      <xdr:nvSpPr>
        <xdr:cNvPr id="509" name="円/楕円 508"/>
        <xdr:cNvSpPr/>
      </xdr:nvSpPr>
      <xdr:spPr>
        <a:xfrm>
          <a:off x="15430500" y="65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5177</xdr:rowOff>
    </xdr:from>
    <xdr:ext cx="469744" cy="259045"/>
    <xdr:sp macro="" textlink="">
      <xdr:nvSpPr>
        <xdr:cNvPr id="510" name="テキスト ボックス 509"/>
        <xdr:cNvSpPr txBox="1"/>
      </xdr:nvSpPr>
      <xdr:spPr>
        <a:xfrm>
          <a:off x="15246427" y="669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1" name="円/楕円 51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2" name="テキスト ボックス 511"/>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3" name="円/楕円 51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4" name="テキスト ボックス 513"/>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87051</xdr:rowOff>
    </xdr:from>
    <xdr:to>
      <xdr:col>18</xdr:col>
      <xdr:colOff>492125</xdr:colOff>
      <xdr:row>39</xdr:row>
      <xdr:rowOff>17201</xdr:rowOff>
    </xdr:to>
    <xdr:sp macro="" textlink="">
      <xdr:nvSpPr>
        <xdr:cNvPr id="515" name="円/楕円 514"/>
        <xdr:cNvSpPr/>
      </xdr:nvSpPr>
      <xdr:spPr>
        <a:xfrm>
          <a:off x="12763500" y="660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8328</xdr:rowOff>
    </xdr:from>
    <xdr:ext cx="378565" cy="259045"/>
    <xdr:sp macro="" textlink="">
      <xdr:nvSpPr>
        <xdr:cNvPr id="516" name="テキスト ボックス 515"/>
        <xdr:cNvSpPr txBox="1"/>
      </xdr:nvSpPr>
      <xdr:spPr>
        <a:xfrm>
          <a:off x="12625017" y="6694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59,762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125228</xdr:rowOff>
    </xdr:from>
    <xdr:to>
      <xdr:col>23</xdr:col>
      <xdr:colOff>517525</xdr:colOff>
      <xdr:row>77</xdr:row>
      <xdr:rowOff>144356</xdr:rowOff>
    </xdr:to>
    <xdr:cxnSp macro="">
      <xdr:nvCxnSpPr>
        <xdr:cNvPr id="600" name="直線コネクタ 599"/>
        <xdr:cNvCxnSpPr/>
      </xdr:nvCxnSpPr>
      <xdr:spPr>
        <a:xfrm>
          <a:off x="15481300" y="13326878"/>
          <a:ext cx="838200" cy="1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118883</xdr:rowOff>
    </xdr:from>
    <xdr:to>
      <xdr:col>22</xdr:col>
      <xdr:colOff>365125</xdr:colOff>
      <xdr:row>77</xdr:row>
      <xdr:rowOff>125228</xdr:rowOff>
    </xdr:to>
    <xdr:cxnSp macro="">
      <xdr:nvCxnSpPr>
        <xdr:cNvPr id="603" name="直線コネクタ 602"/>
        <xdr:cNvCxnSpPr/>
      </xdr:nvCxnSpPr>
      <xdr:spPr>
        <a:xfrm>
          <a:off x="14592300" y="13320533"/>
          <a:ext cx="889000" cy="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5" name="テキスト ボックス 604"/>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101428</xdr:rowOff>
    </xdr:from>
    <xdr:to>
      <xdr:col>21</xdr:col>
      <xdr:colOff>161925</xdr:colOff>
      <xdr:row>77</xdr:row>
      <xdr:rowOff>118883</xdr:rowOff>
    </xdr:to>
    <xdr:cxnSp macro="">
      <xdr:nvCxnSpPr>
        <xdr:cNvPr id="606" name="直線コネクタ 605"/>
        <xdr:cNvCxnSpPr/>
      </xdr:nvCxnSpPr>
      <xdr:spPr>
        <a:xfrm>
          <a:off x="13703300" y="13303078"/>
          <a:ext cx="889000" cy="1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159518</xdr:rowOff>
    </xdr:from>
    <xdr:ext cx="599010" cy="259045"/>
    <xdr:sp macro="" textlink="">
      <xdr:nvSpPr>
        <xdr:cNvPr id="608" name="テキスト ボックス 607"/>
        <xdr:cNvSpPr txBox="1"/>
      </xdr:nvSpPr>
      <xdr:spPr>
        <a:xfrm>
          <a:off x="14292794"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97529</xdr:rowOff>
    </xdr:from>
    <xdr:to>
      <xdr:col>19</xdr:col>
      <xdr:colOff>644525</xdr:colOff>
      <xdr:row>77</xdr:row>
      <xdr:rowOff>101428</xdr:rowOff>
    </xdr:to>
    <xdr:cxnSp macro="">
      <xdr:nvCxnSpPr>
        <xdr:cNvPr id="609" name="直線コネクタ 608"/>
        <xdr:cNvCxnSpPr/>
      </xdr:nvCxnSpPr>
      <xdr:spPr>
        <a:xfrm>
          <a:off x="12814300" y="13299179"/>
          <a:ext cx="889000" cy="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144111</xdr:rowOff>
    </xdr:from>
    <xdr:ext cx="599010" cy="259045"/>
    <xdr:sp macro="" textlink="">
      <xdr:nvSpPr>
        <xdr:cNvPr id="611" name="テキスト ボックス 610"/>
        <xdr:cNvSpPr txBox="1"/>
      </xdr:nvSpPr>
      <xdr:spPr>
        <a:xfrm>
          <a:off x="13403794" y="1334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151854</xdr:rowOff>
    </xdr:from>
    <xdr:ext cx="599010" cy="259045"/>
    <xdr:sp macro="" textlink="">
      <xdr:nvSpPr>
        <xdr:cNvPr id="613" name="テキスト ボックス 612"/>
        <xdr:cNvSpPr txBox="1"/>
      </xdr:nvSpPr>
      <xdr:spPr>
        <a:xfrm>
          <a:off x="12514794" y="130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93556</xdr:rowOff>
    </xdr:from>
    <xdr:to>
      <xdr:col>23</xdr:col>
      <xdr:colOff>568325</xdr:colOff>
      <xdr:row>78</xdr:row>
      <xdr:rowOff>23706</xdr:rowOff>
    </xdr:to>
    <xdr:sp macro="" textlink="">
      <xdr:nvSpPr>
        <xdr:cNvPr id="619" name="円/楕円 618"/>
        <xdr:cNvSpPr/>
      </xdr:nvSpPr>
      <xdr:spPr>
        <a:xfrm>
          <a:off x="16268700" y="1329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71983</xdr:rowOff>
    </xdr:from>
    <xdr:ext cx="599010" cy="259045"/>
    <xdr:sp macro="" textlink="">
      <xdr:nvSpPr>
        <xdr:cNvPr id="620" name="公債費該当値テキスト"/>
        <xdr:cNvSpPr txBox="1"/>
      </xdr:nvSpPr>
      <xdr:spPr>
        <a:xfrm>
          <a:off x="16370300" y="1327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127,556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74428</xdr:rowOff>
    </xdr:from>
    <xdr:to>
      <xdr:col>22</xdr:col>
      <xdr:colOff>415925</xdr:colOff>
      <xdr:row>78</xdr:row>
      <xdr:rowOff>4578</xdr:rowOff>
    </xdr:to>
    <xdr:sp macro="" textlink="">
      <xdr:nvSpPr>
        <xdr:cNvPr id="621" name="円/楕円 620"/>
        <xdr:cNvSpPr/>
      </xdr:nvSpPr>
      <xdr:spPr>
        <a:xfrm>
          <a:off x="15430500" y="132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167155</xdr:rowOff>
    </xdr:from>
    <xdr:ext cx="599010" cy="259045"/>
    <xdr:sp macro="" textlink="">
      <xdr:nvSpPr>
        <xdr:cNvPr id="622" name="テキスト ボックス 621"/>
        <xdr:cNvSpPr txBox="1"/>
      </xdr:nvSpPr>
      <xdr:spPr>
        <a:xfrm>
          <a:off x="15181794" y="1336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137,597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68083</xdr:rowOff>
    </xdr:from>
    <xdr:to>
      <xdr:col>21</xdr:col>
      <xdr:colOff>212725</xdr:colOff>
      <xdr:row>77</xdr:row>
      <xdr:rowOff>169683</xdr:rowOff>
    </xdr:to>
    <xdr:sp macro="" textlink="">
      <xdr:nvSpPr>
        <xdr:cNvPr id="623" name="円/楕円 622"/>
        <xdr:cNvSpPr/>
      </xdr:nvSpPr>
      <xdr:spPr>
        <a:xfrm>
          <a:off x="14541500" y="1326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160810</xdr:rowOff>
    </xdr:from>
    <xdr:ext cx="599010" cy="259045"/>
    <xdr:sp macro="" textlink="">
      <xdr:nvSpPr>
        <xdr:cNvPr id="624" name="テキスト ボックス 623"/>
        <xdr:cNvSpPr txBox="1"/>
      </xdr:nvSpPr>
      <xdr:spPr>
        <a:xfrm>
          <a:off x="14292794" y="1336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140,928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50628</xdr:rowOff>
    </xdr:from>
    <xdr:to>
      <xdr:col>20</xdr:col>
      <xdr:colOff>9525</xdr:colOff>
      <xdr:row>77</xdr:row>
      <xdr:rowOff>152228</xdr:rowOff>
    </xdr:to>
    <xdr:sp macro="" textlink="">
      <xdr:nvSpPr>
        <xdr:cNvPr id="625" name="円/楕円 624"/>
        <xdr:cNvSpPr/>
      </xdr:nvSpPr>
      <xdr:spPr>
        <a:xfrm>
          <a:off x="13652500" y="1325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168755</xdr:rowOff>
    </xdr:from>
    <xdr:ext cx="599010" cy="259045"/>
    <xdr:sp macro="" textlink="">
      <xdr:nvSpPr>
        <xdr:cNvPr id="626" name="テキスト ボックス 625"/>
        <xdr:cNvSpPr txBox="1"/>
      </xdr:nvSpPr>
      <xdr:spPr>
        <a:xfrm>
          <a:off x="13403794" y="13027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150,090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46729</xdr:rowOff>
    </xdr:from>
    <xdr:to>
      <xdr:col>18</xdr:col>
      <xdr:colOff>492125</xdr:colOff>
      <xdr:row>77</xdr:row>
      <xdr:rowOff>148329</xdr:rowOff>
    </xdr:to>
    <xdr:sp macro="" textlink="">
      <xdr:nvSpPr>
        <xdr:cNvPr id="627" name="円/楕円 626"/>
        <xdr:cNvSpPr/>
      </xdr:nvSpPr>
      <xdr:spPr>
        <a:xfrm>
          <a:off x="12763500" y="1324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139456</xdr:rowOff>
    </xdr:from>
    <xdr:ext cx="599010" cy="259045"/>
    <xdr:sp macro="" textlink="">
      <xdr:nvSpPr>
        <xdr:cNvPr id="628" name="テキスト ボックス 627"/>
        <xdr:cNvSpPr txBox="1"/>
      </xdr:nvSpPr>
      <xdr:spPr>
        <a:xfrm>
          <a:off x="12514794" y="1334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152,137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38505</xdr:rowOff>
    </xdr:from>
    <xdr:to>
      <xdr:col>23</xdr:col>
      <xdr:colOff>517525</xdr:colOff>
      <xdr:row>98</xdr:row>
      <xdr:rowOff>85564</xdr:rowOff>
    </xdr:to>
    <xdr:cxnSp macro="">
      <xdr:nvCxnSpPr>
        <xdr:cNvPr id="657" name="直線コネクタ 656"/>
        <xdr:cNvCxnSpPr/>
      </xdr:nvCxnSpPr>
      <xdr:spPr>
        <a:xfrm flipV="1">
          <a:off x="15481300" y="16840605"/>
          <a:ext cx="838200" cy="4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42618</xdr:rowOff>
    </xdr:from>
    <xdr:ext cx="534377" cy="259045"/>
    <xdr:sp macro="" textlink="">
      <xdr:nvSpPr>
        <xdr:cNvPr id="658" name="積立金平均値テキスト"/>
        <xdr:cNvSpPr txBox="1"/>
      </xdr:nvSpPr>
      <xdr:spPr>
        <a:xfrm>
          <a:off x="16370300" y="16844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85564</xdr:rowOff>
    </xdr:from>
    <xdr:to>
      <xdr:col>22</xdr:col>
      <xdr:colOff>365125</xdr:colOff>
      <xdr:row>98</xdr:row>
      <xdr:rowOff>144923</xdr:rowOff>
    </xdr:to>
    <xdr:cxnSp macro="">
      <xdr:nvCxnSpPr>
        <xdr:cNvPr id="660" name="直線コネクタ 659"/>
        <xdr:cNvCxnSpPr/>
      </xdr:nvCxnSpPr>
      <xdr:spPr>
        <a:xfrm flipV="1">
          <a:off x="14592300" y="16887664"/>
          <a:ext cx="889000" cy="5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2534</xdr:rowOff>
    </xdr:from>
    <xdr:ext cx="534377" cy="259045"/>
    <xdr:sp macro="" textlink="">
      <xdr:nvSpPr>
        <xdr:cNvPr id="662" name="テキスト ボックス 661"/>
        <xdr:cNvSpPr txBox="1"/>
      </xdr:nvSpPr>
      <xdr:spPr>
        <a:xfrm>
          <a:off x="15214111" y="169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132744</xdr:rowOff>
    </xdr:from>
    <xdr:to>
      <xdr:col>21</xdr:col>
      <xdr:colOff>161925</xdr:colOff>
      <xdr:row>98</xdr:row>
      <xdr:rowOff>144923</xdr:rowOff>
    </xdr:to>
    <xdr:cxnSp macro="">
      <xdr:nvCxnSpPr>
        <xdr:cNvPr id="663" name="直線コネクタ 662"/>
        <xdr:cNvCxnSpPr/>
      </xdr:nvCxnSpPr>
      <xdr:spPr>
        <a:xfrm>
          <a:off x="13703300" y="16934844"/>
          <a:ext cx="889000" cy="1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4472</xdr:rowOff>
    </xdr:from>
    <xdr:ext cx="534377" cy="259045"/>
    <xdr:sp macro="" textlink="">
      <xdr:nvSpPr>
        <xdr:cNvPr id="665" name="テキスト ボックス 664"/>
        <xdr:cNvSpPr txBox="1"/>
      </xdr:nvSpPr>
      <xdr:spPr>
        <a:xfrm>
          <a:off x="14325111" y="166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132744</xdr:rowOff>
    </xdr:from>
    <xdr:to>
      <xdr:col>19</xdr:col>
      <xdr:colOff>644525</xdr:colOff>
      <xdr:row>98</xdr:row>
      <xdr:rowOff>138582</xdr:rowOff>
    </xdr:to>
    <xdr:cxnSp macro="">
      <xdr:nvCxnSpPr>
        <xdr:cNvPr id="666" name="直線コネクタ 665"/>
        <xdr:cNvCxnSpPr/>
      </xdr:nvCxnSpPr>
      <xdr:spPr>
        <a:xfrm flipV="1">
          <a:off x="12814300" y="16934844"/>
          <a:ext cx="889000" cy="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159155</xdr:rowOff>
    </xdr:from>
    <xdr:to>
      <xdr:col>23</xdr:col>
      <xdr:colOff>568325</xdr:colOff>
      <xdr:row>98</xdr:row>
      <xdr:rowOff>89305</xdr:rowOff>
    </xdr:to>
    <xdr:sp macro="" textlink="">
      <xdr:nvSpPr>
        <xdr:cNvPr id="676" name="円/楕円 675"/>
        <xdr:cNvSpPr/>
      </xdr:nvSpPr>
      <xdr:spPr>
        <a:xfrm>
          <a:off x="16268700" y="1678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10582</xdr:rowOff>
    </xdr:from>
    <xdr:ext cx="599010" cy="259045"/>
    <xdr:sp macro="" textlink="">
      <xdr:nvSpPr>
        <xdr:cNvPr id="677" name="積立金該当値テキスト"/>
        <xdr:cNvSpPr txBox="1"/>
      </xdr:nvSpPr>
      <xdr:spPr>
        <a:xfrm>
          <a:off x="16370300" y="1664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139,682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34764</xdr:rowOff>
    </xdr:from>
    <xdr:to>
      <xdr:col>22</xdr:col>
      <xdr:colOff>415925</xdr:colOff>
      <xdr:row>98</xdr:row>
      <xdr:rowOff>136364</xdr:rowOff>
    </xdr:to>
    <xdr:sp macro="" textlink="">
      <xdr:nvSpPr>
        <xdr:cNvPr id="678" name="円/楕円 677"/>
        <xdr:cNvSpPr/>
      </xdr:nvSpPr>
      <xdr:spPr>
        <a:xfrm>
          <a:off x="15430500" y="1683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152891</xdr:rowOff>
    </xdr:from>
    <xdr:ext cx="599010" cy="259045"/>
    <xdr:sp macro="" textlink="">
      <xdr:nvSpPr>
        <xdr:cNvPr id="679" name="テキスト ボックス 678"/>
        <xdr:cNvSpPr txBox="1"/>
      </xdr:nvSpPr>
      <xdr:spPr>
        <a:xfrm>
          <a:off x="15181794" y="16612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102,627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94123</xdr:rowOff>
    </xdr:from>
    <xdr:to>
      <xdr:col>21</xdr:col>
      <xdr:colOff>212725</xdr:colOff>
      <xdr:row>99</xdr:row>
      <xdr:rowOff>24273</xdr:rowOff>
    </xdr:to>
    <xdr:sp macro="" textlink="">
      <xdr:nvSpPr>
        <xdr:cNvPr id="680" name="円/楕円 679"/>
        <xdr:cNvSpPr/>
      </xdr:nvSpPr>
      <xdr:spPr>
        <a:xfrm>
          <a:off x="14541500" y="1689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15400</xdr:rowOff>
    </xdr:from>
    <xdr:ext cx="534377" cy="259045"/>
    <xdr:sp macro="" textlink="">
      <xdr:nvSpPr>
        <xdr:cNvPr id="681" name="テキスト ボックス 680"/>
        <xdr:cNvSpPr txBox="1"/>
      </xdr:nvSpPr>
      <xdr:spPr>
        <a:xfrm>
          <a:off x="14325111" y="1698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55,888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81944</xdr:rowOff>
    </xdr:from>
    <xdr:to>
      <xdr:col>20</xdr:col>
      <xdr:colOff>9525</xdr:colOff>
      <xdr:row>99</xdr:row>
      <xdr:rowOff>12094</xdr:rowOff>
    </xdr:to>
    <xdr:sp macro="" textlink="">
      <xdr:nvSpPr>
        <xdr:cNvPr id="682" name="円/楕円 681"/>
        <xdr:cNvSpPr/>
      </xdr:nvSpPr>
      <xdr:spPr>
        <a:xfrm>
          <a:off x="13652500" y="1688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3221</xdr:rowOff>
    </xdr:from>
    <xdr:ext cx="534377" cy="259045"/>
    <xdr:sp macro="" textlink="">
      <xdr:nvSpPr>
        <xdr:cNvPr id="683" name="テキスト ボックス 682"/>
        <xdr:cNvSpPr txBox="1"/>
      </xdr:nvSpPr>
      <xdr:spPr>
        <a:xfrm>
          <a:off x="13436111" y="1697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65,477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87782</xdr:rowOff>
    </xdr:from>
    <xdr:to>
      <xdr:col>18</xdr:col>
      <xdr:colOff>492125</xdr:colOff>
      <xdr:row>99</xdr:row>
      <xdr:rowOff>17932</xdr:rowOff>
    </xdr:to>
    <xdr:sp macro="" textlink="">
      <xdr:nvSpPr>
        <xdr:cNvPr id="684" name="円/楕円 683"/>
        <xdr:cNvSpPr/>
      </xdr:nvSpPr>
      <xdr:spPr>
        <a:xfrm>
          <a:off x="12763500" y="1688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9059</xdr:rowOff>
    </xdr:from>
    <xdr:ext cx="534377" cy="259045"/>
    <xdr:sp macro="" textlink="">
      <xdr:nvSpPr>
        <xdr:cNvPr id="685" name="テキスト ボックス 684"/>
        <xdr:cNvSpPr txBox="1"/>
      </xdr:nvSpPr>
      <xdr:spPr>
        <a:xfrm>
          <a:off x="12547111" y="1698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35611</xdr:rowOff>
    </xdr:from>
    <xdr:to>
      <xdr:col>32</xdr:col>
      <xdr:colOff>187325</xdr:colOff>
      <xdr:row>39</xdr:row>
      <xdr:rowOff>38888</xdr:rowOff>
    </xdr:to>
    <xdr:cxnSp macro="">
      <xdr:nvCxnSpPr>
        <xdr:cNvPr id="714" name="直線コネクタ 713"/>
        <xdr:cNvCxnSpPr/>
      </xdr:nvCxnSpPr>
      <xdr:spPr>
        <a:xfrm flipV="1">
          <a:off x="21323300" y="6722161"/>
          <a:ext cx="8382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38888</xdr:rowOff>
    </xdr:from>
    <xdr:to>
      <xdr:col>31</xdr:col>
      <xdr:colOff>34925</xdr:colOff>
      <xdr:row>39</xdr:row>
      <xdr:rowOff>39192</xdr:rowOff>
    </xdr:to>
    <xdr:cxnSp macro="">
      <xdr:nvCxnSpPr>
        <xdr:cNvPr id="717" name="直線コネクタ 716"/>
        <xdr:cNvCxnSpPr/>
      </xdr:nvCxnSpPr>
      <xdr:spPr>
        <a:xfrm flipV="1">
          <a:off x="20434300" y="6725438"/>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39039</xdr:rowOff>
    </xdr:from>
    <xdr:to>
      <xdr:col>29</xdr:col>
      <xdr:colOff>517525</xdr:colOff>
      <xdr:row>39</xdr:row>
      <xdr:rowOff>39192</xdr:rowOff>
    </xdr:to>
    <xdr:cxnSp macro="">
      <xdr:nvCxnSpPr>
        <xdr:cNvPr id="720" name="直線コネクタ 719"/>
        <xdr:cNvCxnSpPr/>
      </xdr:nvCxnSpPr>
      <xdr:spPr>
        <a:xfrm>
          <a:off x="19545300" y="6725589"/>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39039</xdr:rowOff>
    </xdr:from>
    <xdr:to>
      <xdr:col>28</xdr:col>
      <xdr:colOff>314325</xdr:colOff>
      <xdr:row>39</xdr:row>
      <xdr:rowOff>42583</xdr:rowOff>
    </xdr:to>
    <xdr:cxnSp macro="">
      <xdr:nvCxnSpPr>
        <xdr:cNvPr id="723" name="直線コネクタ 722"/>
        <xdr:cNvCxnSpPr/>
      </xdr:nvCxnSpPr>
      <xdr:spPr>
        <a:xfrm flipV="1">
          <a:off x="18656300" y="6725589"/>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156261</xdr:rowOff>
    </xdr:from>
    <xdr:to>
      <xdr:col>32</xdr:col>
      <xdr:colOff>238125</xdr:colOff>
      <xdr:row>39</xdr:row>
      <xdr:rowOff>86411</xdr:rowOff>
    </xdr:to>
    <xdr:sp macro="" textlink="">
      <xdr:nvSpPr>
        <xdr:cNvPr id="733" name="円/楕円 732"/>
        <xdr:cNvSpPr/>
      </xdr:nvSpPr>
      <xdr:spPr>
        <a:xfrm>
          <a:off x="22110700" y="667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378565" cy="259045"/>
    <xdr:sp macro="" textlink="">
      <xdr:nvSpPr>
        <xdr:cNvPr id="734" name="投資及び出資金該当値テキスト"/>
        <xdr:cNvSpPr txBox="1"/>
      </xdr:nvSpPr>
      <xdr:spPr>
        <a:xfrm>
          <a:off x="22212300" y="6624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159538</xdr:rowOff>
    </xdr:from>
    <xdr:to>
      <xdr:col>31</xdr:col>
      <xdr:colOff>85725</xdr:colOff>
      <xdr:row>39</xdr:row>
      <xdr:rowOff>89688</xdr:rowOff>
    </xdr:to>
    <xdr:sp macro="" textlink="">
      <xdr:nvSpPr>
        <xdr:cNvPr id="735" name="円/楕円 734"/>
        <xdr:cNvSpPr/>
      </xdr:nvSpPr>
      <xdr:spPr>
        <a:xfrm>
          <a:off x="21272500" y="66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80815</xdr:rowOff>
    </xdr:from>
    <xdr:ext cx="378565" cy="259045"/>
    <xdr:sp macro="" textlink="">
      <xdr:nvSpPr>
        <xdr:cNvPr id="736" name="テキスト ボックス 735"/>
        <xdr:cNvSpPr txBox="1"/>
      </xdr:nvSpPr>
      <xdr:spPr>
        <a:xfrm>
          <a:off x="21134017" y="6767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159842</xdr:rowOff>
    </xdr:from>
    <xdr:to>
      <xdr:col>29</xdr:col>
      <xdr:colOff>568325</xdr:colOff>
      <xdr:row>39</xdr:row>
      <xdr:rowOff>89992</xdr:rowOff>
    </xdr:to>
    <xdr:sp macro="" textlink="">
      <xdr:nvSpPr>
        <xdr:cNvPr id="737" name="円/楕円 736"/>
        <xdr:cNvSpPr/>
      </xdr:nvSpPr>
      <xdr:spPr>
        <a:xfrm>
          <a:off x="20383500" y="66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81119</xdr:rowOff>
    </xdr:from>
    <xdr:ext cx="378565" cy="259045"/>
    <xdr:sp macro="" textlink="">
      <xdr:nvSpPr>
        <xdr:cNvPr id="738" name="テキスト ボックス 737"/>
        <xdr:cNvSpPr txBox="1"/>
      </xdr:nvSpPr>
      <xdr:spPr>
        <a:xfrm>
          <a:off x="20245017" y="6767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159689</xdr:rowOff>
    </xdr:from>
    <xdr:to>
      <xdr:col>28</xdr:col>
      <xdr:colOff>365125</xdr:colOff>
      <xdr:row>39</xdr:row>
      <xdr:rowOff>89839</xdr:rowOff>
    </xdr:to>
    <xdr:sp macro="" textlink="">
      <xdr:nvSpPr>
        <xdr:cNvPr id="739" name="円/楕円 738"/>
        <xdr:cNvSpPr/>
      </xdr:nvSpPr>
      <xdr:spPr>
        <a:xfrm>
          <a:off x="19494500" y="667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80966</xdr:rowOff>
    </xdr:from>
    <xdr:ext cx="378565" cy="259045"/>
    <xdr:sp macro="" textlink="">
      <xdr:nvSpPr>
        <xdr:cNvPr id="740" name="テキスト ボックス 739"/>
        <xdr:cNvSpPr txBox="1"/>
      </xdr:nvSpPr>
      <xdr:spPr>
        <a:xfrm>
          <a:off x="19356017" y="6767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163233</xdr:rowOff>
    </xdr:from>
    <xdr:to>
      <xdr:col>27</xdr:col>
      <xdr:colOff>161925</xdr:colOff>
      <xdr:row>39</xdr:row>
      <xdr:rowOff>93383</xdr:rowOff>
    </xdr:to>
    <xdr:sp macro="" textlink="">
      <xdr:nvSpPr>
        <xdr:cNvPr id="741" name="円/楕円 740"/>
        <xdr:cNvSpPr/>
      </xdr:nvSpPr>
      <xdr:spPr>
        <a:xfrm>
          <a:off x="18605500" y="667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84510</xdr:rowOff>
    </xdr:from>
    <xdr:ext cx="313932" cy="259045"/>
    <xdr:sp macro="" textlink="">
      <xdr:nvSpPr>
        <xdr:cNvPr id="742" name="テキスト ボックス 741"/>
        <xdr:cNvSpPr txBox="1"/>
      </xdr:nvSpPr>
      <xdr:spPr>
        <a:xfrm>
          <a:off x="18499333" y="6771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53</xdr:row>
      <xdr:rowOff>160899</xdr:rowOff>
    </xdr:from>
    <xdr:to>
      <xdr:col>32</xdr:col>
      <xdr:colOff>187325</xdr:colOff>
      <xdr:row>58</xdr:row>
      <xdr:rowOff>119317</xdr:rowOff>
    </xdr:to>
    <xdr:cxnSp macro="">
      <xdr:nvCxnSpPr>
        <xdr:cNvPr id="771" name="直線コネクタ 770"/>
        <xdr:cNvCxnSpPr/>
      </xdr:nvCxnSpPr>
      <xdr:spPr>
        <a:xfrm flipV="1">
          <a:off x="21323300" y="9247749"/>
          <a:ext cx="838200" cy="81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74200</xdr:rowOff>
    </xdr:from>
    <xdr:ext cx="469744" cy="259045"/>
    <xdr:sp macro="" textlink="">
      <xdr:nvSpPr>
        <xdr:cNvPr id="772" name="貸付金平均値テキスト"/>
        <xdr:cNvSpPr txBox="1"/>
      </xdr:nvSpPr>
      <xdr:spPr>
        <a:xfrm>
          <a:off x="22212300" y="100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68834</xdr:rowOff>
    </xdr:from>
    <xdr:to>
      <xdr:col>31</xdr:col>
      <xdr:colOff>34925</xdr:colOff>
      <xdr:row>58</xdr:row>
      <xdr:rowOff>119317</xdr:rowOff>
    </xdr:to>
    <xdr:cxnSp macro="">
      <xdr:nvCxnSpPr>
        <xdr:cNvPr id="774" name="直線コネクタ 773"/>
        <xdr:cNvCxnSpPr/>
      </xdr:nvCxnSpPr>
      <xdr:spPr>
        <a:xfrm>
          <a:off x="20434300" y="9841484"/>
          <a:ext cx="889000" cy="22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14955</xdr:rowOff>
    </xdr:from>
    <xdr:ext cx="469744" cy="259045"/>
    <xdr:sp macro="" textlink="">
      <xdr:nvSpPr>
        <xdr:cNvPr id="776" name="テキスト ボックス 775"/>
        <xdr:cNvSpPr txBox="1"/>
      </xdr:nvSpPr>
      <xdr:spPr>
        <a:xfrm>
          <a:off x="21088427" y="1013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163391</xdr:rowOff>
    </xdr:from>
    <xdr:to>
      <xdr:col>29</xdr:col>
      <xdr:colOff>517525</xdr:colOff>
      <xdr:row>57</xdr:row>
      <xdr:rowOff>68834</xdr:rowOff>
    </xdr:to>
    <xdr:cxnSp macro="">
      <xdr:nvCxnSpPr>
        <xdr:cNvPr id="777" name="直線コネクタ 776"/>
        <xdr:cNvCxnSpPr/>
      </xdr:nvCxnSpPr>
      <xdr:spPr>
        <a:xfrm>
          <a:off x="19545300" y="9764591"/>
          <a:ext cx="889000" cy="7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29052</xdr:rowOff>
    </xdr:from>
    <xdr:ext cx="469744" cy="259045"/>
    <xdr:sp macro="" textlink="">
      <xdr:nvSpPr>
        <xdr:cNvPr id="779" name="テキスト ボックス 778"/>
        <xdr:cNvSpPr txBox="1"/>
      </xdr:nvSpPr>
      <xdr:spPr>
        <a:xfrm>
          <a:off x="20199427" y="1014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21658</xdr:rowOff>
    </xdr:from>
    <xdr:to>
      <xdr:col>28</xdr:col>
      <xdr:colOff>314325</xdr:colOff>
      <xdr:row>56</xdr:row>
      <xdr:rowOff>163391</xdr:rowOff>
    </xdr:to>
    <xdr:cxnSp macro="">
      <xdr:nvCxnSpPr>
        <xdr:cNvPr id="780" name="直線コネクタ 779"/>
        <xdr:cNvCxnSpPr/>
      </xdr:nvCxnSpPr>
      <xdr:spPr>
        <a:xfrm>
          <a:off x="18656300" y="9622858"/>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31201</xdr:rowOff>
    </xdr:from>
    <xdr:ext cx="469744" cy="259045"/>
    <xdr:sp macro="" textlink="">
      <xdr:nvSpPr>
        <xdr:cNvPr id="782" name="テキスト ボックス 781"/>
        <xdr:cNvSpPr txBox="1"/>
      </xdr:nvSpPr>
      <xdr:spPr>
        <a:xfrm>
          <a:off x="19310427" y="1014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25577</xdr:rowOff>
    </xdr:from>
    <xdr:ext cx="469744" cy="259045"/>
    <xdr:sp macro="" textlink="">
      <xdr:nvSpPr>
        <xdr:cNvPr id="784" name="テキスト ボックス 783"/>
        <xdr:cNvSpPr txBox="1"/>
      </xdr:nvSpPr>
      <xdr:spPr>
        <a:xfrm>
          <a:off x="18421427" y="101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53</xdr:row>
      <xdr:rowOff>110099</xdr:rowOff>
    </xdr:from>
    <xdr:to>
      <xdr:col>32</xdr:col>
      <xdr:colOff>238125</xdr:colOff>
      <xdr:row>54</xdr:row>
      <xdr:rowOff>40249</xdr:rowOff>
    </xdr:to>
    <xdr:sp macro="" textlink="">
      <xdr:nvSpPr>
        <xdr:cNvPr id="790" name="円/楕円 789"/>
        <xdr:cNvSpPr/>
      </xdr:nvSpPr>
      <xdr:spPr>
        <a:xfrm>
          <a:off x="22110700" y="919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52</xdr:row>
      <xdr:rowOff>132976</xdr:rowOff>
    </xdr:from>
    <xdr:ext cx="599010" cy="259045"/>
    <xdr:sp macro="" textlink="">
      <xdr:nvSpPr>
        <xdr:cNvPr id="791" name="貸付金該当値テキスト"/>
        <xdr:cNvSpPr txBox="1"/>
      </xdr:nvSpPr>
      <xdr:spPr>
        <a:xfrm>
          <a:off x="22212300" y="904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119,718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68517</xdr:rowOff>
    </xdr:from>
    <xdr:to>
      <xdr:col>31</xdr:col>
      <xdr:colOff>85725</xdr:colOff>
      <xdr:row>58</xdr:row>
      <xdr:rowOff>170117</xdr:rowOff>
    </xdr:to>
    <xdr:sp macro="" textlink="">
      <xdr:nvSpPr>
        <xdr:cNvPr id="792" name="円/楕円 791"/>
        <xdr:cNvSpPr/>
      </xdr:nvSpPr>
      <xdr:spPr>
        <a:xfrm>
          <a:off x="21272500" y="1001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57</xdr:row>
      <xdr:rowOff>15194</xdr:rowOff>
    </xdr:from>
    <xdr:ext cx="534377" cy="259045"/>
    <xdr:sp macro="" textlink="">
      <xdr:nvSpPr>
        <xdr:cNvPr id="793" name="テキスト ボックス 792"/>
        <xdr:cNvSpPr txBox="1"/>
      </xdr:nvSpPr>
      <xdr:spPr>
        <a:xfrm>
          <a:off x="21056111" y="978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12,675</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18034</xdr:rowOff>
    </xdr:from>
    <xdr:to>
      <xdr:col>29</xdr:col>
      <xdr:colOff>568325</xdr:colOff>
      <xdr:row>57</xdr:row>
      <xdr:rowOff>119634</xdr:rowOff>
    </xdr:to>
    <xdr:sp macro="" textlink="">
      <xdr:nvSpPr>
        <xdr:cNvPr id="794" name="円/楕円 793"/>
        <xdr:cNvSpPr/>
      </xdr:nvSpPr>
      <xdr:spPr>
        <a:xfrm>
          <a:off x="20383500" y="979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136161</xdr:rowOff>
    </xdr:from>
    <xdr:ext cx="534377" cy="259045"/>
    <xdr:sp macro="" textlink="">
      <xdr:nvSpPr>
        <xdr:cNvPr id="795" name="テキスト ボックス 794"/>
        <xdr:cNvSpPr txBox="1"/>
      </xdr:nvSpPr>
      <xdr:spPr>
        <a:xfrm>
          <a:off x="20167111" y="956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41,800</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112591</xdr:rowOff>
    </xdr:from>
    <xdr:to>
      <xdr:col>28</xdr:col>
      <xdr:colOff>365125</xdr:colOff>
      <xdr:row>57</xdr:row>
      <xdr:rowOff>42741</xdr:rowOff>
    </xdr:to>
    <xdr:sp macro="" textlink="">
      <xdr:nvSpPr>
        <xdr:cNvPr id="796" name="円/楕円 795"/>
        <xdr:cNvSpPr/>
      </xdr:nvSpPr>
      <xdr:spPr>
        <a:xfrm>
          <a:off x="19494500" y="971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59268</xdr:rowOff>
    </xdr:from>
    <xdr:ext cx="534377" cy="259045"/>
    <xdr:sp macro="" textlink="">
      <xdr:nvSpPr>
        <xdr:cNvPr id="797" name="テキスト ボックス 796"/>
        <xdr:cNvSpPr txBox="1"/>
      </xdr:nvSpPr>
      <xdr:spPr>
        <a:xfrm>
          <a:off x="19278111" y="948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51,891</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142308</xdr:rowOff>
    </xdr:from>
    <xdr:to>
      <xdr:col>27</xdr:col>
      <xdr:colOff>161925</xdr:colOff>
      <xdr:row>56</xdr:row>
      <xdr:rowOff>72458</xdr:rowOff>
    </xdr:to>
    <xdr:sp macro="" textlink="">
      <xdr:nvSpPr>
        <xdr:cNvPr id="798" name="円/楕円 797"/>
        <xdr:cNvSpPr/>
      </xdr:nvSpPr>
      <xdr:spPr>
        <a:xfrm>
          <a:off x="18605500" y="957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88985</xdr:rowOff>
    </xdr:from>
    <xdr:ext cx="534377" cy="259045"/>
    <xdr:sp macro="" textlink="">
      <xdr:nvSpPr>
        <xdr:cNvPr id="799" name="テキスト ボックス 798"/>
        <xdr:cNvSpPr txBox="1"/>
      </xdr:nvSpPr>
      <xdr:spPr>
        <a:xfrm>
          <a:off x="18389111" y="934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70,491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50,748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119073</xdr:rowOff>
    </xdr:from>
    <xdr:to>
      <xdr:col>32</xdr:col>
      <xdr:colOff>187325</xdr:colOff>
      <xdr:row>76</xdr:row>
      <xdr:rowOff>88939</xdr:rowOff>
    </xdr:to>
    <xdr:cxnSp macro="">
      <xdr:nvCxnSpPr>
        <xdr:cNvPr id="828" name="直線コネクタ 827"/>
        <xdr:cNvCxnSpPr/>
      </xdr:nvCxnSpPr>
      <xdr:spPr>
        <a:xfrm flipV="1">
          <a:off x="21323300" y="12977823"/>
          <a:ext cx="838200" cy="14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76212</xdr:rowOff>
    </xdr:from>
    <xdr:ext cx="599010" cy="259045"/>
    <xdr:sp macro="" textlink="">
      <xdr:nvSpPr>
        <xdr:cNvPr id="829" name="繰出金平均値テキスト"/>
        <xdr:cNvSpPr txBox="1"/>
      </xdr:nvSpPr>
      <xdr:spPr>
        <a:xfrm>
          <a:off x="22212300" y="13106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88939</xdr:rowOff>
    </xdr:from>
    <xdr:to>
      <xdr:col>31</xdr:col>
      <xdr:colOff>34925</xdr:colOff>
      <xdr:row>76</xdr:row>
      <xdr:rowOff>106443</xdr:rowOff>
    </xdr:to>
    <xdr:cxnSp macro="">
      <xdr:nvCxnSpPr>
        <xdr:cNvPr id="831" name="直線コネクタ 830"/>
        <xdr:cNvCxnSpPr/>
      </xdr:nvCxnSpPr>
      <xdr:spPr>
        <a:xfrm flipV="1">
          <a:off x="20434300" y="13119139"/>
          <a:ext cx="889000" cy="1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30652</xdr:rowOff>
    </xdr:from>
    <xdr:ext cx="599010" cy="259045"/>
    <xdr:sp macro="" textlink="">
      <xdr:nvSpPr>
        <xdr:cNvPr id="833" name="テキスト ボックス 832"/>
        <xdr:cNvSpPr txBox="1"/>
      </xdr:nvSpPr>
      <xdr:spPr>
        <a:xfrm>
          <a:off x="21023794"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106443</xdr:rowOff>
    </xdr:from>
    <xdr:to>
      <xdr:col>29</xdr:col>
      <xdr:colOff>517525</xdr:colOff>
      <xdr:row>76</xdr:row>
      <xdr:rowOff>118901</xdr:rowOff>
    </xdr:to>
    <xdr:cxnSp macro="">
      <xdr:nvCxnSpPr>
        <xdr:cNvPr id="834" name="直線コネクタ 833"/>
        <xdr:cNvCxnSpPr/>
      </xdr:nvCxnSpPr>
      <xdr:spPr>
        <a:xfrm flipV="1">
          <a:off x="19545300" y="13136643"/>
          <a:ext cx="8890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39690</xdr:rowOff>
    </xdr:from>
    <xdr:ext cx="599010" cy="259045"/>
    <xdr:sp macro="" textlink="">
      <xdr:nvSpPr>
        <xdr:cNvPr id="836" name="テキスト ボックス 835"/>
        <xdr:cNvSpPr txBox="1"/>
      </xdr:nvSpPr>
      <xdr:spPr>
        <a:xfrm>
          <a:off x="20134794"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104546</xdr:rowOff>
    </xdr:from>
    <xdr:to>
      <xdr:col>28</xdr:col>
      <xdr:colOff>314325</xdr:colOff>
      <xdr:row>76</xdr:row>
      <xdr:rowOff>118901</xdr:rowOff>
    </xdr:to>
    <xdr:cxnSp macro="">
      <xdr:nvCxnSpPr>
        <xdr:cNvPr id="837" name="直線コネクタ 836"/>
        <xdr:cNvCxnSpPr/>
      </xdr:nvCxnSpPr>
      <xdr:spPr>
        <a:xfrm>
          <a:off x="18656300" y="13134746"/>
          <a:ext cx="889000" cy="1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58278</xdr:rowOff>
    </xdr:from>
    <xdr:ext cx="534377" cy="259045"/>
    <xdr:sp macro="" textlink="">
      <xdr:nvSpPr>
        <xdr:cNvPr id="839" name="テキスト ボックス 838"/>
        <xdr:cNvSpPr txBox="1"/>
      </xdr:nvSpPr>
      <xdr:spPr>
        <a:xfrm>
          <a:off x="19278111" y="132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61796</xdr:rowOff>
    </xdr:from>
    <xdr:ext cx="534377" cy="259045"/>
    <xdr:sp macro="" textlink="">
      <xdr:nvSpPr>
        <xdr:cNvPr id="841" name="テキスト ボックス 840"/>
        <xdr:cNvSpPr txBox="1"/>
      </xdr:nvSpPr>
      <xdr:spPr>
        <a:xfrm>
          <a:off x="18389111" y="132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68273</xdr:rowOff>
    </xdr:from>
    <xdr:to>
      <xdr:col>32</xdr:col>
      <xdr:colOff>238125</xdr:colOff>
      <xdr:row>75</xdr:row>
      <xdr:rowOff>169872</xdr:rowOff>
    </xdr:to>
    <xdr:sp macro="" textlink="">
      <xdr:nvSpPr>
        <xdr:cNvPr id="847" name="円/楕円 846"/>
        <xdr:cNvSpPr/>
      </xdr:nvSpPr>
      <xdr:spPr>
        <a:xfrm>
          <a:off x="22110700" y="129270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91150</xdr:rowOff>
    </xdr:from>
    <xdr:ext cx="599010" cy="259045"/>
    <xdr:sp macro="" textlink="">
      <xdr:nvSpPr>
        <xdr:cNvPr id="848" name="繰出金該当値テキスト"/>
        <xdr:cNvSpPr txBox="1"/>
      </xdr:nvSpPr>
      <xdr:spPr>
        <a:xfrm>
          <a:off x="22212300" y="12778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160,414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38139</xdr:rowOff>
    </xdr:from>
    <xdr:to>
      <xdr:col>31</xdr:col>
      <xdr:colOff>85725</xdr:colOff>
      <xdr:row>76</xdr:row>
      <xdr:rowOff>139739</xdr:rowOff>
    </xdr:to>
    <xdr:sp macro="" textlink="">
      <xdr:nvSpPr>
        <xdr:cNvPr id="849" name="円/楕円 848"/>
        <xdr:cNvSpPr/>
      </xdr:nvSpPr>
      <xdr:spPr>
        <a:xfrm>
          <a:off x="21272500" y="130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156267</xdr:rowOff>
    </xdr:from>
    <xdr:ext cx="599010" cy="259045"/>
    <xdr:sp macro="" textlink="">
      <xdr:nvSpPr>
        <xdr:cNvPr id="850" name="テキスト ボックス 849"/>
        <xdr:cNvSpPr txBox="1"/>
      </xdr:nvSpPr>
      <xdr:spPr>
        <a:xfrm>
          <a:off x="21023794" y="1284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123,323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55643</xdr:rowOff>
    </xdr:from>
    <xdr:to>
      <xdr:col>29</xdr:col>
      <xdr:colOff>568325</xdr:colOff>
      <xdr:row>76</xdr:row>
      <xdr:rowOff>157243</xdr:rowOff>
    </xdr:to>
    <xdr:sp macro="" textlink="">
      <xdr:nvSpPr>
        <xdr:cNvPr id="851" name="円/楕円 850"/>
        <xdr:cNvSpPr/>
      </xdr:nvSpPr>
      <xdr:spPr>
        <a:xfrm>
          <a:off x="20383500" y="1308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2319</xdr:rowOff>
    </xdr:from>
    <xdr:ext cx="599010" cy="259045"/>
    <xdr:sp macro="" textlink="">
      <xdr:nvSpPr>
        <xdr:cNvPr id="852" name="テキスト ボックス 851"/>
        <xdr:cNvSpPr txBox="1"/>
      </xdr:nvSpPr>
      <xdr:spPr>
        <a:xfrm>
          <a:off x="20134794" y="12861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118,729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68101</xdr:rowOff>
    </xdr:from>
    <xdr:to>
      <xdr:col>28</xdr:col>
      <xdr:colOff>365125</xdr:colOff>
      <xdr:row>76</xdr:row>
      <xdr:rowOff>169701</xdr:rowOff>
    </xdr:to>
    <xdr:sp macro="" textlink="">
      <xdr:nvSpPr>
        <xdr:cNvPr id="853" name="円/楕円 852"/>
        <xdr:cNvSpPr/>
      </xdr:nvSpPr>
      <xdr:spPr>
        <a:xfrm>
          <a:off x="19494500" y="1309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14778</xdr:rowOff>
    </xdr:from>
    <xdr:ext cx="599010" cy="259045"/>
    <xdr:sp macro="" textlink="">
      <xdr:nvSpPr>
        <xdr:cNvPr id="854" name="テキスト ボックス 853"/>
        <xdr:cNvSpPr txBox="1"/>
      </xdr:nvSpPr>
      <xdr:spPr>
        <a:xfrm>
          <a:off x="19245794" y="1287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115,459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53746</xdr:rowOff>
    </xdr:from>
    <xdr:to>
      <xdr:col>27</xdr:col>
      <xdr:colOff>161925</xdr:colOff>
      <xdr:row>76</xdr:row>
      <xdr:rowOff>155346</xdr:rowOff>
    </xdr:to>
    <xdr:sp macro="" textlink="">
      <xdr:nvSpPr>
        <xdr:cNvPr id="855" name="円/楕円 854"/>
        <xdr:cNvSpPr/>
      </xdr:nvSpPr>
      <xdr:spPr>
        <a:xfrm>
          <a:off x="18605500" y="1308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422</xdr:rowOff>
    </xdr:from>
    <xdr:ext cx="599010" cy="259045"/>
    <xdr:sp macro="" textlink="">
      <xdr:nvSpPr>
        <xdr:cNvPr id="856" name="テキスト ボックス 855"/>
        <xdr:cNvSpPr txBox="1"/>
      </xdr:nvSpPr>
      <xdr:spPr>
        <a:xfrm>
          <a:off x="18356794" y="12859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119,227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1,411,880</a:t>
          </a:r>
          <a:r>
            <a:rPr kumimoji="1" lang="ja-JP" altLang="en-US" sz="1300">
              <a:latin typeface="ＭＳ Ｐゴシック"/>
            </a:rPr>
            <a:t>円となっている。主な構成項目である人件費は、住民一人当たり</a:t>
          </a:r>
          <a:r>
            <a:rPr kumimoji="1" lang="en-US" altLang="ja-JP" sz="1300">
              <a:latin typeface="ＭＳ Ｐゴシック"/>
            </a:rPr>
            <a:t>149,225</a:t>
          </a:r>
          <a:r>
            <a:rPr kumimoji="1" lang="ja-JP" altLang="en-US" sz="1300">
              <a:latin typeface="ＭＳ Ｐゴシック"/>
            </a:rPr>
            <a:t>円となっており、平成２３年度からの推移を見ても大きな増減はない。これは定員適正化計画に則り職員数の適正化を図っているためである。類似団体平均と比較しても低い水準にあるのは、平成</a:t>
          </a:r>
          <a:r>
            <a:rPr kumimoji="1" lang="en-US" altLang="ja-JP" sz="1300">
              <a:latin typeface="ＭＳ Ｐゴシック"/>
            </a:rPr>
            <a:t>17</a:t>
          </a:r>
          <a:r>
            <a:rPr kumimoji="1" lang="ja-JP" altLang="en-US" sz="1300">
              <a:latin typeface="ＭＳ Ｐゴシック"/>
            </a:rPr>
            <a:t>年度から実施している職員の本給カット（一般職</a:t>
          </a:r>
          <a:r>
            <a:rPr kumimoji="1" lang="en-US" altLang="ja-JP" sz="1300">
              <a:latin typeface="ＭＳ Ｐゴシック"/>
            </a:rPr>
            <a:t>2</a:t>
          </a:r>
          <a:r>
            <a:rPr kumimoji="1" lang="ja-JP" altLang="en-US" sz="1300">
              <a:latin typeface="ＭＳ Ｐゴシック"/>
            </a:rPr>
            <a:t>％、特別職</a:t>
          </a:r>
          <a:r>
            <a:rPr kumimoji="1" lang="en-US" altLang="ja-JP" sz="1300">
              <a:latin typeface="ＭＳ Ｐゴシック"/>
            </a:rPr>
            <a:t>20</a:t>
          </a:r>
          <a:r>
            <a:rPr kumimoji="1" lang="ja-JP" altLang="en-US" sz="1300">
              <a:latin typeface="ＭＳ Ｐゴシック"/>
            </a:rPr>
            <a:t>～</a:t>
          </a:r>
          <a:r>
            <a:rPr kumimoji="1" lang="en-US" altLang="ja-JP" sz="1300">
              <a:latin typeface="ＭＳ Ｐゴシック"/>
            </a:rPr>
            <a:t>30</a:t>
          </a:r>
          <a:r>
            <a:rPr kumimoji="1" lang="ja-JP" altLang="en-US" sz="1300">
              <a:latin typeface="ＭＳ Ｐゴシック"/>
            </a:rPr>
            <a:t>％）、手当では期末勤勉手当の</a:t>
          </a:r>
          <a:r>
            <a:rPr kumimoji="1" lang="en-US" altLang="ja-JP" sz="1300">
              <a:latin typeface="ＭＳ Ｐゴシック"/>
            </a:rPr>
            <a:t>3</a:t>
          </a:r>
          <a:r>
            <a:rPr kumimoji="1" lang="ja-JP" altLang="en-US" sz="1300">
              <a:latin typeface="ＭＳ Ｐゴシック"/>
            </a:rPr>
            <a:t>％カットや管理職手当の凍結、特別勤務手当の廃止を行ってきたことが要因である。</a:t>
          </a:r>
          <a:endParaRPr kumimoji="1" lang="en-US" altLang="ja-JP" sz="1300">
            <a:latin typeface="ＭＳ Ｐゴシック"/>
          </a:endParaRPr>
        </a:p>
        <a:p>
          <a:r>
            <a:rPr kumimoji="1" lang="ja-JP" altLang="en-US" sz="1300">
              <a:latin typeface="ＭＳ Ｐゴシック"/>
            </a:rPr>
            <a:t>　貸付金は住民一人当たり</a:t>
          </a:r>
          <a:r>
            <a:rPr kumimoji="1" lang="en-US" altLang="ja-JP" sz="1300">
              <a:latin typeface="ＭＳ Ｐゴシック"/>
            </a:rPr>
            <a:t>119,718</a:t>
          </a:r>
          <a:r>
            <a:rPr kumimoji="1" lang="ja-JP" altLang="en-US" sz="1300">
              <a:latin typeface="ＭＳ Ｐゴシック"/>
            </a:rPr>
            <a:t>円となっており、類似団体と比較して一人あたりのコストが高い状況となっている。これは、佐井村漁業協同組合経営資金貸付金によるものであるが、来年度からは前年度並みの水準に戻ることとなる。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青森県佐井村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2,237
2,235
135.04
3,246,833
3,158,376
69,095
1,662,789
1,735,881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57829</xdr:rowOff>
    </xdr:from>
    <xdr:to>
      <xdr:col>6</xdr:col>
      <xdr:colOff>511175</xdr:colOff>
      <xdr:row>37</xdr:row>
      <xdr:rowOff>73357</xdr:rowOff>
    </xdr:to>
    <xdr:cxnSp macro="">
      <xdr:nvCxnSpPr>
        <xdr:cNvPr id="62" name="直線コネクタ 61"/>
        <xdr:cNvCxnSpPr/>
      </xdr:nvCxnSpPr>
      <xdr:spPr>
        <a:xfrm flipV="1">
          <a:off x="3797300" y="6401479"/>
          <a:ext cx="838200" cy="1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70217</xdr:rowOff>
    </xdr:from>
    <xdr:ext cx="534377" cy="259045"/>
    <xdr:sp macro="" textlink="">
      <xdr:nvSpPr>
        <xdr:cNvPr id="63" name="議会費平均値テキスト"/>
        <xdr:cNvSpPr txBox="1"/>
      </xdr:nvSpPr>
      <xdr:spPr>
        <a:xfrm>
          <a:off x="4686300" y="641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73357</xdr:rowOff>
    </xdr:from>
    <xdr:to>
      <xdr:col>5</xdr:col>
      <xdr:colOff>358775</xdr:colOff>
      <xdr:row>37</xdr:row>
      <xdr:rowOff>95270</xdr:rowOff>
    </xdr:to>
    <xdr:cxnSp macro="">
      <xdr:nvCxnSpPr>
        <xdr:cNvPr id="65" name="直線コネクタ 64"/>
        <xdr:cNvCxnSpPr/>
      </xdr:nvCxnSpPr>
      <xdr:spPr>
        <a:xfrm flipV="1">
          <a:off x="2908300" y="6417007"/>
          <a:ext cx="889000" cy="2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13802</xdr:rowOff>
    </xdr:from>
    <xdr:ext cx="534377" cy="259045"/>
    <xdr:sp macro="" textlink="">
      <xdr:nvSpPr>
        <xdr:cNvPr id="67" name="テキスト ボックス 66"/>
        <xdr:cNvSpPr txBox="1"/>
      </xdr:nvSpPr>
      <xdr:spPr>
        <a:xfrm>
          <a:off x="3530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95270</xdr:rowOff>
    </xdr:from>
    <xdr:to>
      <xdr:col>4</xdr:col>
      <xdr:colOff>155575</xdr:colOff>
      <xdr:row>37</xdr:row>
      <xdr:rowOff>100021</xdr:rowOff>
    </xdr:to>
    <xdr:cxnSp macro="">
      <xdr:nvCxnSpPr>
        <xdr:cNvPr id="68" name="直線コネクタ 67"/>
        <xdr:cNvCxnSpPr/>
      </xdr:nvCxnSpPr>
      <xdr:spPr>
        <a:xfrm flipV="1">
          <a:off x="2019300" y="6438920"/>
          <a:ext cx="889000" cy="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15663</xdr:rowOff>
    </xdr:from>
    <xdr:ext cx="534377" cy="259045"/>
    <xdr:sp macro="" textlink="">
      <xdr:nvSpPr>
        <xdr:cNvPr id="70" name="テキスト ボックス 69"/>
        <xdr:cNvSpPr txBox="1"/>
      </xdr:nvSpPr>
      <xdr:spPr>
        <a:xfrm>
          <a:off x="2641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83644</xdr:rowOff>
    </xdr:from>
    <xdr:to>
      <xdr:col>2</xdr:col>
      <xdr:colOff>638175</xdr:colOff>
      <xdr:row>37</xdr:row>
      <xdr:rowOff>100021</xdr:rowOff>
    </xdr:to>
    <xdr:cxnSp macro="">
      <xdr:nvCxnSpPr>
        <xdr:cNvPr id="71" name="直線コネクタ 70"/>
        <xdr:cNvCxnSpPr/>
      </xdr:nvCxnSpPr>
      <xdr:spPr>
        <a:xfrm>
          <a:off x="1130300" y="6427294"/>
          <a:ext cx="889000" cy="1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16578</xdr:rowOff>
    </xdr:from>
    <xdr:ext cx="534377" cy="259045"/>
    <xdr:sp macro="" textlink="">
      <xdr:nvSpPr>
        <xdr:cNvPr id="73" name="テキスト ボックス 72"/>
        <xdr:cNvSpPr txBox="1"/>
      </xdr:nvSpPr>
      <xdr:spPr>
        <a:xfrm>
          <a:off x="1752111" y="65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158669</xdr:rowOff>
    </xdr:from>
    <xdr:ext cx="534377" cy="259045"/>
    <xdr:sp macro="" textlink="">
      <xdr:nvSpPr>
        <xdr:cNvPr id="75" name="テキスト ボックス 74"/>
        <xdr:cNvSpPr txBox="1"/>
      </xdr:nvSpPr>
      <xdr:spPr>
        <a:xfrm>
          <a:off x="863111" y="65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7029</xdr:rowOff>
    </xdr:from>
    <xdr:to>
      <xdr:col>6</xdr:col>
      <xdr:colOff>561975</xdr:colOff>
      <xdr:row>37</xdr:row>
      <xdr:rowOff>108629</xdr:rowOff>
    </xdr:to>
    <xdr:sp macro="" textlink="">
      <xdr:nvSpPr>
        <xdr:cNvPr id="81" name="円/楕円 80"/>
        <xdr:cNvSpPr/>
      </xdr:nvSpPr>
      <xdr:spPr>
        <a:xfrm>
          <a:off x="4584700" y="635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29906</xdr:rowOff>
    </xdr:from>
    <xdr:ext cx="534377" cy="259045"/>
    <xdr:sp macro="" textlink="">
      <xdr:nvSpPr>
        <xdr:cNvPr id="82" name="議会費該当値テキスト"/>
        <xdr:cNvSpPr txBox="1"/>
      </xdr:nvSpPr>
      <xdr:spPr>
        <a:xfrm>
          <a:off x="4686300" y="620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23,514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22557</xdr:rowOff>
    </xdr:from>
    <xdr:to>
      <xdr:col>5</xdr:col>
      <xdr:colOff>409575</xdr:colOff>
      <xdr:row>37</xdr:row>
      <xdr:rowOff>124157</xdr:rowOff>
    </xdr:to>
    <xdr:sp macro="" textlink="">
      <xdr:nvSpPr>
        <xdr:cNvPr id="83" name="円/楕円 82"/>
        <xdr:cNvSpPr/>
      </xdr:nvSpPr>
      <xdr:spPr>
        <a:xfrm>
          <a:off x="3746500" y="636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140684</xdr:rowOff>
    </xdr:from>
    <xdr:ext cx="534377" cy="259045"/>
    <xdr:sp macro="" textlink="">
      <xdr:nvSpPr>
        <xdr:cNvPr id="84" name="テキスト ボックス 83"/>
        <xdr:cNvSpPr txBox="1"/>
      </xdr:nvSpPr>
      <xdr:spPr>
        <a:xfrm>
          <a:off x="3530111" y="614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22,563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44470</xdr:rowOff>
    </xdr:from>
    <xdr:to>
      <xdr:col>4</xdr:col>
      <xdr:colOff>206375</xdr:colOff>
      <xdr:row>37</xdr:row>
      <xdr:rowOff>146070</xdr:rowOff>
    </xdr:to>
    <xdr:sp macro="" textlink="">
      <xdr:nvSpPr>
        <xdr:cNvPr id="85" name="円/楕円 84"/>
        <xdr:cNvSpPr/>
      </xdr:nvSpPr>
      <xdr:spPr>
        <a:xfrm>
          <a:off x="2857500" y="638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162597</xdr:rowOff>
    </xdr:from>
    <xdr:ext cx="534377" cy="259045"/>
    <xdr:sp macro="" textlink="">
      <xdr:nvSpPr>
        <xdr:cNvPr id="86" name="テキスト ボックス 85"/>
        <xdr:cNvSpPr txBox="1"/>
      </xdr:nvSpPr>
      <xdr:spPr>
        <a:xfrm>
          <a:off x="2641111" y="616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21,221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49221</xdr:rowOff>
    </xdr:from>
    <xdr:to>
      <xdr:col>3</xdr:col>
      <xdr:colOff>3175</xdr:colOff>
      <xdr:row>37</xdr:row>
      <xdr:rowOff>150821</xdr:rowOff>
    </xdr:to>
    <xdr:sp macro="" textlink="">
      <xdr:nvSpPr>
        <xdr:cNvPr id="87" name="円/楕円 86"/>
        <xdr:cNvSpPr/>
      </xdr:nvSpPr>
      <xdr:spPr>
        <a:xfrm>
          <a:off x="1968500" y="639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167348</xdr:rowOff>
    </xdr:from>
    <xdr:ext cx="534377" cy="259045"/>
    <xdr:sp macro="" textlink="">
      <xdr:nvSpPr>
        <xdr:cNvPr id="88" name="テキスト ボックス 87"/>
        <xdr:cNvSpPr txBox="1"/>
      </xdr:nvSpPr>
      <xdr:spPr>
        <a:xfrm>
          <a:off x="1752111" y="616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20,930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32844</xdr:rowOff>
    </xdr:from>
    <xdr:to>
      <xdr:col>1</xdr:col>
      <xdr:colOff>485775</xdr:colOff>
      <xdr:row>37</xdr:row>
      <xdr:rowOff>134444</xdr:rowOff>
    </xdr:to>
    <xdr:sp macro="" textlink="">
      <xdr:nvSpPr>
        <xdr:cNvPr id="89" name="円/楕円 88"/>
        <xdr:cNvSpPr/>
      </xdr:nvSpPr>
      <xdr:spPr>
        <a:xfrm>
          <a:off x="1079500" y="637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150971</xdr:rowOff>
    </xdr:from>
    <xdr:ext cx="534377" cy="259045"/>
    <xdr:sp macro="" textlink="">
      <xdr:nvSpPr>
        <xdr:cNvPr id="90" name="テキスト ボックス 89"/>
        <xdr:cNvSpPr txBox="1"/>
      </xdr:nvSpPr>
      <xdr:spPr>
        <a:xfrm>
          <a:off x="863111" y="615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21,933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32738</xdr:rowOff>
    </xdr:from>
    <xdr:to>
      <xdr:col>6</xdr:col>
      <xdr:colOff>511175</xdr:colOff>
      <xdr:row>57</xdr:row>
      <xdr:rowOff>159071</xdr:rowOff>
    </xdr:to>
    <xdr:cxnSp macro="">
      <xdr:nvCxnSpPr>
        <xdr:cNvPr id="121" name="直線コネクタ 120"/>
        <xdr:cNvCxnSpPr/>
      </xdr:nvCxnSpPr>
      <xdr:spPr>
        <a:xfrm flipV="1">
          <a:off x="3797300" y="9805388"/>
          <a:ext cx="838200" cy="12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80343</xdr:rowOff>
    </xdr:from>
    <xdr:ext cx="599010" cy="259045"/>
    <xdr:sp macro="" textlink="">
      <xdr:nvSpPr>
        <xdr:cNvPr id="122" name="総務費平均値テキスト"/>
        <xdr:cNvSpPr txBox="1"/>
      </xdr:nvSpPr>
      <xdr:spPr>
        <a:xfrm>
          <a:off x="4686300" y="9852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159071</xdr:rowOff>
    </xdr:from>
    <xdr:to>
      <xdr:col>5</xdr:col>
      <xdr:colOff>358775</xdr:colOff>
      <xdr:row>58</xdr:row>
      <xdr:rowOff>46770</xdr:rowOff>
    </xdr:to>
    <xdr:cxnSp macro="">
      <xdr:nvCxnSpPr>
        <xdr:cNvPr id="124" name="直線コネクタ 123"/>
        <xdr:cNvCxnSpPr/>
      </xdr:nvCxnSpPr>
      <xdr:spPr>
        <a:xfrm flipV="1">
          <a:off x="2908300" y="9931721"/>
          <a:ext cx="889000" cy="5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49462</xdr:rowOff>
    </xdr:from>
    <xdr:ext cx="599010" cy="259045"/>
    <xdr:sp macro="" textlink="">
      <xdr:nvSpPr>
        <xdr:cNvPr id="126" name="テキスト ボックス 125"/>
        <xdr:cNvSpPr txBox="1"/>
      </xdr:nvSpPr>
      <xdr:spPr>
        <a:xfrm>
          <a:off x="3497794" y="999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26401</xdr:rowOff>
    </xdr:from>
    <xdr:to>
      <xdr:col>4</xdr:col>
      <xdr:colOff>155575</xdr:colOff>
      <xdr:row>58</xdr:row>
      <xdr:rowOff>46770</xdr:rowOff>
    </xdr:to>
    <xdr:cxnSp macro="">
      <xdr:nvCxnSpPr>
        <xdr:cNvPr id="127" name="直線コネクタ 126"/>
        <xdr:cNvCxnSpPr/>
      </xdr:nvCxnSpPr>
      <xdr:spPr>
        <a:xfrm>
          <a:off x="2019300" y="9970501"/>
          <a:ext cx="889000" cy="2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66095</xdr:rowOff>
    </xdr:from>
    <xdr:ext cx="599010" cy="259045"/>
    <xdr:sp macro="" textlink="">
      <xdr:nvSpPr>
        <xdr:cNvPr id="129" name="テキスト ボックス 128"/>
        <xdr:cNvSpPr txBox="1"/>
      </xdr:nvSpPr>
      <xdr:spPr>
        <a:xfrm>
          <a:off x="2608794" y="966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29639</xdr:rowOff>
    </xdr:from>
    <xdr:to>
      <xdr:col>2</xdr:col>
      <xdr:colOff>638175</xdr:colOff>
      <xdr:row>58</xdr:row>
      <xdr:rowOff>26401</xdr:rowOff>
    </xdr:to>
    <xdr:cxnSp macro="">
      <xdr:nvCxnSpPr>
        <xdr:cNvPr id="130" name="直線コネクタ 129"/>
        <xdr:cNvCxnSpPr/>
      </xdr:nvCxnSpPr>
      <xdr:spPr>
        <a:xfrm>
          <a:off x="1130300" y="9802289"/>
          <a:ext cx="889000" cy="16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52016</xdr:rowOff>
    </xdr:from>
    <xdr:ext cx="599010" cy="259045"/>
    <xdr:sp macro="" textlink="">
      <xdr:nvSpPr>
        <xdr:cNvPr id="134" name="テキスト ボックス 133"/>
        <xdr:cNvSpPr txBox="1"/>
      </xdr:nvSpPr>
      <xdr:spPr>
        <a:xfrm>
          <a:off x="830794" y="999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153388</xdr:rowOff>
    </xdr:from>
    <xdr:to>
      <xdr:col>6</xdr:col>
      <xdr:colOff>561975</xdr:colOff>
      <xdr:row>57</xdr:row>
      <xdr:rowOff>83538</xdr:rowOff>
    </xdr:to>
    <xdr:sp macro="" textlink="">
      <xdr:nvSpPr>
        <xdr:cNvPr id="140" name="円/楕円 139"/>
        <xdr:cNvSpPr/>
      </xdr:nvSpPr>
      <xdr:spPr>
        <a:xfrm>
          <a:off x="4584700" y="975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4815</xdr:rowOff>
    </xdr:from>
    <xdr:ext cx="599010" cy="259045"/>
    <xdr:sp macro="" textlink="">
      <xdr:nvSpPr>
        <xdr:cNvPr id="141" name="総務費該当値テキスト"/>
        <xdr:cNvSpPr txBox="1"/>
      </xdr:nvSpPr>
      <xdr:spPr>
        <a:xfrm>
          <a:off x="4686300" y="9606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375,759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108271</xdr:rowOff>
    </xdr:from>
    <xdr:to>
      <xdr:col>5</xdr:col>
      <xdr:colOff>409575</xdr:colOff>
      <xdr:row>58</xdr:row>
      <xdr:rowOff>38421</xdr:rowOff>
    </xdr:to>
    <xdr:sp macro="" textlink="">
      <xdr:nvSpPr>
        <xdr:cNvPr id="142" name="円/楕円 141"/>
        <xdr:cNvSpPr/>
      </xdr:nvSpPr>
      <xdr:spPr>
        <a:xfrm>
          <a:off x="3746500" y="988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54948</xdr:rowOff>
    </xdr:from>
    <xdr:ext cx="599010" cy="259045"/>
    <xdr:sp macro="" textlink="">
      <xdr:nvSpPr>
        <xdr:cNvPr id="143" name="テキスト ボックス 142"/>
        <xdr:cNvSpPr txBox="1"/>
      </xdr:nvSpPr>
      <xdr:spPr>
        <a:xfrm>
          <a:off x="3497794" y="9656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259,705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167420</xdr:rowOff>
    </xdr:from>
    <xdr:to>
      <xdr:col>4</xdr:col>
      <xdr:colOff>206375</xdr:colOff>
      <xdr:row>58</xdr:row>
      <xdr:rowOff>97570</xdr:rowOff>
    </xdr:to>
    <xdr:sp macro="" textlink="">
      <xdr:nvSpPr>
        <xdr:cNvPr id="144" name="円/楕円 143"/>
        <xdr:cNvSpPr/>
      </xdr:nvSpPr>
      <xdr:spPr>
        <a:xfrm>
          <a:off x="2857500" y="99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88697</xdr:rowOff>
    </xdr:from>
    <xdr:ext cx="599010" cy="259045"/>
    <xdr:sp macro="" textlink="">
      <xdr:nvSpPr>
        <xdr:cNvPr id="145" name="テキスト ボックス 144"/>
        <xdr:cNvSpPr txBox="1"/>
      </xdr:nvSpPr>
      <xdr:spPr>
        <a:xfrm>
          <a:off x="2608794" y="1003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205,369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147051</xdr:rowOff>
    </xdr:from>
    <xdr:to>
      <xdr:col>3</xdr:col>
      <xdr:colOff>3175</xdr:colOff>
      <xdr:row>58</xdr:row>
      <xdr:rowOff>77201</xdr:rowOff>
    </xdr:to>
    <xdr:sp macro="" textlink="">
      <xdr:nvSpPr>
        <xdr:cNvPr id="146" name="円/楕円 145"/>
        <xdr:cNvSpPr/>
      </xdr:nvSpPr>
      <xdr:spPr>
        <a:xfrm>
          <a:off x="1968500" y="991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68328</xdr:rowOff>
    </xdr:from>
    <xdr:ext cx="599010" cy="259045"/>
    <xdr:sp macro="" textlink="">
      <xdr:nvSpPr>
        <xdr:cNvPr id="147" name="テキスト ボックス 146"/>
        <xdr:cNvSpPr txBox="1"/>
      </xdr:nvSpPr>
      <xdr:spPr>
        <a:xfrm>
          <a:off x="1719794" y="1001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224,080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150289</xdr:rowOff>
    </xdr:from>
    <xdr:to>
      <xdr:col>1</xdr:col>
      <xdr:colOff>485775</xdr:colOff>
      <xdr:row>57</xdr:row>
      <xdr:rowOff>80439</xdr:rowOff>
    </xdr:to>
    <xdr:sp macro="" textlink="">
      <xdr:nvSpPr>
        <xdr:cNvPr id="148" name="円/楕円 147"/>
        <xdr:cNvSpPr/>
      </xdr:nvSpPr>
      <xdr:spPr>
        <a:xfrm>
          <a:off x="1079500" y="975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96966</xdr:rowOff>
    </xdr:from>
    <xdr:ext cx="599010" cy="259045"/>
    <xdr:sp macro="" textlink="">
      <xdr:nvSpPr>
        <xdr:cNvPr id="149" name="テキスト ボックス 148"/>
        <xdr:cNvSpPr txBox="1"/>
      </xdr:nvSpPr>
      <xdr:spPr>
        <a:xfrm>
          <a:off x="830794" y="9526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378,606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161616</xdr:rowOff>
    </xdr:from>
    <xdr:to>
      <xdr:col>6</xdr:col>
      <xdr:colOff>511175</xdr:colOff>
      <xdr:row>78</xdr:row>
      <xdr:rowOff>1118</xdr:rowOff>
    </xdr:to>
    <xdr:cxnSp macro="">
      <xdr:nvCxnSpPr>
        <xdr:cNvPr id="178" name="直線コネクタ 177"/>
        <xdr:cNvCxnSpPr/>
      </xdr:nvCxnSpPr>
      <xdr:spPr>
        <a:xfrm flipV="1">
          <a:off x="3797300" y="13363266"/>
          <a:ext cx="838200" cy="1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1118</xdr:rowOff>
    </xdr:from>
    <xdr:to>
      <xdr:col>5</xdr:col>
      <xdr:colOff>358775</xdr:colOff>
      <xdr:row>78</xdr:row>
      <xdr:rowOff>4710</xdr:rowOff>
    </xdr:to>
    <xdr:cxnSp macro="">
      <xdr:nvCxnSpPr>
        <xdr:cNvPr id="181" name="直線コネクタ 180"/>
        <xdr:cNvCxnSpPr/>
      </xdr:nvCxnSpPr>
      <xdr:spPr>
        <a:xfrm flipV="1">
          <a:off x="2908300" y="13374218"/>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21761</xdr:rowOff>
    </xdr:from>
    <xdr:ext cx="599010" cy="259045"/>
    <xdr:sp macro="" textlink="">
      <xdr:nvSpPr>
        <xdr:cNvPr id="183" name="テキスト ボックス 182"/>
        <xdr:cNvSpPr txBox="1"/>
      </xdr:nvSpPr>
      <xdr:spPr>
        <a:xfrm>
          <a:off x="3497794" y="1305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4710</xdr:rowOff>
    </xdr:from>
    <xdr:to>
      <xdr:col>4</xdr:col>
      <xdr:colOff>155575</xdr:colOff>
      <xdr:row>78</xdr:row>
      <xdr:rowOff>10103</xdr:rowOff>
    </xdr:to>
    <xdr:cxnSp macro="">
      <xdr:nvCxnSpPr>
        <xdr:cNvPr id="184" name="直線コネクタ 183"/>
        <xdr:cNvCxnSpPr/>
      </xdr:nvCxnSpPr>
      <xdr:spPr>
        <a:xfrm flipV="1">
          <a:off x="2019300" y="13377810"/>
          <a:ext cx="889000" cy="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10103</xdr:rowOff>
    </xdr:from>
    <xdr:to>
      <xdr:col>2</xdr:col>
      <xdr:colOff>638175</xdr:colOff>
      <xdr:row>78</xdr:row>
      <xdr:rowOff>22530</xdr:rowOff>
    </xdr:to>
    <xdr:cxnSp macro="">
      <xdr:nvCxnSpPr>
        <xdr:cNvPr id="187" name="直線コネクタ 186"/>
        <xdr:cNvCxnSpPr/>
      </xdr:nvCxnSpPr>
      <xdr:spPr>
        <a:xfrm flipV="1">
          <a:off x="1130300" y="13383203"/>
          <a:ext cx="889000" cy="1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110816</xdr:rowOff>
    </xdr:from>
    <xdr:to>
      <xdr:col>6</xdr:col>
      <xdr:colOff>561975</xdr:colOff>
      <xdr:row>78</xdr:row>
      <xdr:rowOff>40966</xdr:rowOff>
    </xdr:to>
    <xdr:sp macro="" textlink="">
      <xdr:nvSpPr>
        <xdr:cNvPr id="197" name="円/楕円 196"/>
        <xdr:cNvSpPr/>
      </xdr:nvSpPr>
      <xdr:spPr>
        <a:xfrm>
          <a:off x="4584700" y="1331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51548</xdr:rowOff>
    </xdr:from>
    <xdr:ext cx="599010" cy="259045"/>
    <xdr:sp macro="" textlink="">
      <xdr:nvSpPr>
        <xdr:cNvPr id="198" name="民生費該当値テキスト"/>
        <xdr:cNvSpPr txBox="1"/>
      </xdr:nvSpPr>
      <xdr:spPr>
        <a:xfrm>
          <a:off x="4686300" y="132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177,743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121768</xdr:rowOff>
    </xdr:from>
    <xdr:to>
      <xdr:col>5</xdr:col>
      <xdr:colOff>409575</xdr:colOff>
      <xdr:row>78</xdr:row>
      <xdr:rowOff>51918</xdr:rowOff>
    </xdr:to>
    <xdr:sp macro="" textlink="">
      <xdr:nvSpPr>
        <xdr:cNvPr id="199" name="円/楕円 198"/>
        <xdr:cNvSpPr/>
      </xdr:nvSpPr>
      <xdr:spPr>
        <a:xfrm>
          <a:off x="3746500" y="1332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43045</xdr:rowOff>
    </xdr:from>
    <xdr:ext cx="599010" cy="259045"/>
    <xdr:sp macro="" textlink="">
      <xdr:nvSpPr>
        <xdr:cNvPr id="200" name="テキスト ボックス 199"/>
        <xdr:cNvSpPr txBox="1"/>
      </xdr:nvSpPr>
      <xdr:spPr>
        <a:xfrm>
          <a:off x="3497794" y="1341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169,120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125360</xdr:rowOff>
    </xdr:from>
    <xdr:to>
      <xdr:col>4</xdr:col>
      <xdr:colOff>206375</xdr:colOff>
      <xdr:row>78</xdr:row>
      <xdr:rowOff>55510</xdr:rowOff>
    </xdr:to>
    <xdr:sp macro="" textlink="">
      <xdr:nvSpPr>
        <xdr:cNvPr id="201" name="円/楕円 200"/>
        <xdr:cNvSpPr/>
      </xdr:nvSpPr>
      <xdr:spPr>
        <a:xfrm>
          <a:off x="2857500" y="1332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46637</xdr:rowOff>
    </xdr:from>
    <xdr:ext cx="599010" cy="259045"/>
    <xdr:sp macro="" textlink="">
      <xdr:nvSpPr>
        <xdr:cNvPr id="202" name="テキスト ボックス 201"/>
        <xdr:cNvSpPr txBox="1"/>
      </xdr:nvSpPr>
      <xdr:spPr>
        <a:xfrm>
          <a:off x="2608794" y="1341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166,291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130753</xdr:rowOff>
    </xdr:from>
    <xdr:to>
      <xdr:col>3</xdr:col>
      <xdr:colOff>3175</xdr:colOff>
      <xdr:row>78</xdr:row>
      <xdr:rowOff>60903</xdr:rowOff>
    </xdr:to>
    <xdr:sp macro="" textlink="">
      <xdr:nvSpPr>
        <xdr:cNvPr id="203" name="円/楕円 202"/>
        <xdr:cNvSpPr/>
      </xdr:nvSpPr>
      <xdr:spPr>
        <a:xfrm>
          <a:off x="1968500" y="1333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52030</xdr:rowOff>
    </xdr:from>
    <xdr:ext cx="599010" cy="259045"/>
    <xdr:sp macro="" textlink="">
      <xdr:nvSpPr>
        <xdr:cNvPr id="204" name="テキスト ボックス 203"/>
        <xdr:cNvSpPr txBox="1"/>
      </xdr:nvSpPr>
      <xdr:spPr>
        <a:xfrm>
          <a:off x="1719794" y="1342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162,045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143180</xdr:rowOff>
    </xdr:from>
    <xdr:to>
      <xdr:col>1</xdr:col>
      <xdr:colOff>485775</xdr:colOff>
      <xdr:row>78</xdr:row>
      <xdr:rowOff>73330</xdr:rowOff>
    </xdr:to>
    <xdr:sp macro="" textlink="">
      <xdr:nvSpPr>
        <xdr:cNvPr id="205" name="円/楕円 204"/>
        <xdr:cNvSpPr/>
      </xdr:nvSpPr>
      <xdr:spPr>
        <a:xfrm>
          <a:off x="1079500" y="1334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64457</xdr:rowOff>
    </xdr:from>
    <xdr:ext cx="599010" cy="259045"/>
    <xdr:sp macro="" textlink="">
      <xdr:nvSpPr>
        <xdr:cNvPr id="206" name="テキスト ボックス 205"/>
        <xdr:cNvSpPr txBox="1"/>
      </xdr:nvSpPr>
      <xdr:spPr>
        <a:xfrm>
          <a:off x="830794" y="1343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152,259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158781</xdr:rowOff>
    </xdr:from>
    <xdr:to>
      <xdr:col>6</xdr:col>
      <xdr:colOff>511175</xdr:colOff>
      <xdr:row>96</xdr:row>
      <xdr:rowOff>35309</xdr:rowOff>
    </xdr:to>
    <xdr:cxnSp macro="">
      <xdr:nvCxnSpPr>
        <xdr:cNvPr id="235" name="直線コネクタ 234"/>
        <xdr:cNvCxnSpPr/>
      </xdr:nvCxnSpPr>
      <xdr:spPr>
        <a:xfrm flipV="1">
          <a:off x="3797300" y="16446531"/>
          <a:ext cx="838200" cy="4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96237</xdr:rowOff>
    </xdr:from>
    <xdr:ext cx="599010" cy="259045"/>
    <xdr:sp macro="" textlink="">
      <xdr:nvSpPr>
        <xdr:cNvPr id="236" name="衛生費平均値テキスト"/>
        <xdr:cNvSpPr txBox="1"/>
      </xdr:nvSpPr>
      <xdr:spPr>
        <a:xfrm>
          <a:off x="4686300" y="16555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101981</xdr:rowOff>
    </xdr:from>
    <xdr:to>
      <xdr:col>5</xdr:col>
      <xdr:colOff>358775</xdr:colOff>
      <xdr:row>96</xdr:row>
      <xdr:rowOff>35309</xdr:rowOff>
    </xdr:to>
    <xdr:cxnSp macro="">
      <xdr:nvCxnSpPr>
        <xdr:cNvPr id="238" name="直線コネクタ 237"/>
        <xdr:cNvCxnSpPr/>
      </xdr:nvCxnSpPr>
      <xdr:spPr>
        <a:xfrm>
          <a:off x="2908300" y="16389731"/>
          <a:ext cx="889000" cy="10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23942</xdr:rowOff>
    </xdr:from>
    <xdr:ext cx="599010" cy="259045"/>
    <xdr:sp macro="" textlink="">
      <xdr:nvSpPr>
        <xdr:cNvPr id="240" name="テキスト ボックス 239"/>
        <xdr:cNvSpPr txBox="1"/>
      </xdr:nvSpPr>
      <xdr:spPr>
        <a:xfrm>
          <a:off x="3497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63919</xdr:rowOff>
    </xdr:from>
    <xdr:to>
      <xdr:col>4</xdr:col>
      <xdr:colOff>155575</xdr:colOff>
      <xdr:row>95</xdr:row>
      <xdr:rowOff>101981</xdr:rowOff>
    </xdr:to>
    <xdr:cxnSp macro="">
      <xdr:nvCxnSpPr>
        <xdr:cNvPr id="241" name="直線コネクタ 240"/>
        <xdr:cNvCxnSpPr/>
      </xdr:nvCxnSpPr>
      <xdr:spPr>
        <a:xfrm>
          <a:off x="2019300" y="16351669"/>
          <a:ext cx="889000" cy="3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42798</xdr:rowOff>
    </xdr:from>
    <xdr:ext cx="599010" cy="259045"/>
    <xdr:sp macro="" textlink="">
      <xdr:nvSpPr>
        <xdr:cNvPr id="243" name="テキスト ボックス 242"/>
        <xdr:cNvSpPr txBox="1"/>
      </xdr:nvSpPr>
      <xdr:spPr>
        <a:xfrm>
          <a:off x="2608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101245</xdr:rowOff>
    </xdr:from>
    <xdr:to>
      <xdr:col>2</xdr:col>
      <xdr:colOff>638175</xdr:colOff>
      <xdr:row>95</xdr:row>
      <xdr:rowOff>63919</xdr:rowOff>
    </xdr:to>
    <xdr:cxnSp macro="">
      <xdr:nvCxnSpPr>
        <xdr:cNvPr id="244" name="直線コネクタ 243"/>
        <xdr:cNvCxnSpPr/>
      </xdr:nvCxnSpPr>
      <xdr:spPr>
        <a:xfrm>
          <a:off x="1130300" y="16217545"/>
          <a:ext cx="889000" cy="13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72631</xdr:rowOff>
    </xdr:from>
    <xdr:ext cx="534377" cy="259045"/>
    <xdr:sp macro="" textlink="">
      <xdr:nvSpPr>
        <xdr:cNvPr id="246" name="テキスト ボックス 245"/>
        <xdr:cNvSpPr txBox="1"/>
      </xdr:nvSpPr>
      <xdr:spPr>
        <a:xfrm>
          <a:off x="1752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59140</xdr:rowOff>
    </xdr:from>
    <xdr:ext cx="534377" cy="259045"/>
    <xdr:sp macro="" textlink="">
      <xdr:nvSpPr>
        <xdr:cNvPr id="248" name="テキスト ボックス 247"/>
        <xdr:cNvSpPr txBox="1"/>
      </xdr:nvSpPr>
      <xdr:spPr>
        <a:xfrm>
          <a:off x="863111" y="166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107981</xdr:rowOff>
    </xdr:from>
    <xdr:to>
      <xdr:col>6</xdr:col>
      <xdr:colOff>561975</xdr:colOff>
      <xdr:row>96</xdr:row>
      <xdr:rowOff>38131</xdr:rowOff>
    </xdr:to>
    <xdr:sp macro="" textlink="">
      <xdr:nvSpPr>
        <xdr:cNvPr id="254" name="円/楕円 253"/>
        <xdr:cNvSpPr/>
      </xdr:nvSpPr>
      <xdr:spPr>
        <a:xfrm>
          <a:off x="4584700" y="1639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130858</xdr:rowOff>
    </xdr:from>
    <xdr:ext cx="599010" cy="259045"/>
    <xdr:sp macro="" textlink="">
      <xdr:nvSpPr>
        <xdr:cNvPr id="255" name="衛生費該当値テキスト"/>
        <xdr:cNvSpPr txBox="1"/>
      </xdr:nvSpPr>
      <xdr:spPr>
        <a:xfrm>
          <a:off x="4686300" y="1624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149,992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155959</xdr:rowOff>
    </xdr:from>
    <xdr:to>
      <xdr:col>5</xdr:col>
      <xdr:colOff>409575</xdr:colOff>
      <xdr:row>96</xdr:row>
      <xdr:rowOff>86109</xdr:rowOff>
    </xdr:to>
    <xdr:sp macro="" textlink="">
      <xdr:nvSpPr>
        <xdr:cNvPr id="256" name="円/楕円 255"/>
        <xdr:cNvSpPr/>
      </xdr:nvSpPr>
      <xdr:spPr>
        <a:xfrm>
          <a:off x="3746500" y="1644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102636</xdr:rowOff>
    </xdr:from>
    <xdr:ext cx="599010" cy="259045"/>
    <xdr:sp macro="" textlink="">
      <xdr:nvSpPr>
        <xdr:cNvPr id="257" name="テキスト ボックス 256"/>
        <xdr:cNvSpPr txBox="1"/>
      </xdr:nvSpPr>
      <xdr:spPr>
        <a:xfrm>
          <a:off x="3497794" y="16218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137,399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51181</xdr:rowOff>
    </xdr:from>
    <xdr:to>
      <xdr:col>4</xdr:col>
      <xdr:colOff>206375</xdr:colOff>
      <xdr:row>95</xdr:row>
      <xdr:rowOff>152781</xdr:rowOff>
    </xdr:to>
    <xdr:sp macro="" textlink="">
      <xdr:nvSpPr>
        <xdr:cNvPr id="258" name="円/楕円 257"/>
        <xdr:cNvSpPr/>
      </xdr:nvSpPr>
      <xdr:spPr>
        <a:xfrm>
          <a:off x="2857500" y="1633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169308</xdr:rowOff>
    </xdr:from>
    <xdr:ext cx="599010" cy="259045"/>
    <xdr:sp macro="" textlink="">
      <xdr:nvSpPr>
        <xdr:cNvPr id="259" name="テキスト ボックス 258"/>
        <xdr:cNvSpPr txBox="1"/>
      </xdr:nvSpPr>
      <xdr:spPr>
        <a:xfrm>
          <a:off x="2608794" y="16114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164,900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13119</xdr:rowOff>
    </xdr:from>
    <xdr:to>
      <xdr:col>3</xdr:col>
      <xdr:colOff>3175</xdr:colOff>
      <xdr:row>95</xdr:row>
      <xdr:rowOff>114719</xdr:rowOff>
    </xdr:to>
    <xdr:sp macro="" textlink="">
      <xdr:nvSpPr>
        <xdr:cNvPr id="260" name="円/楕円 259"/>
        <xdr:cNvSpPr/>
      </xdr:nvSpPr>
      <xdr:spPr>
        <a:xfrm>
          <a:off x="1968500" y="1630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131246</xdr:rowOff>
    </xdr:from>
    <xdr:ext cx="599010" cy="259045"/>
    <xdr:sp macro="" textlink="">
      <xdr:nvSpPr>
        <xdr:cNvPr id="261" name="テキスト ボックス 260"/>
        <xdr:cNvSpPr txBox="1"/>
      </xdr:nvSpPr>
      <xdr:spPr>
        <a:xfrm>
          <a:off x="1719794" y="1607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174,890</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50445</xdr:rowOff>
    </xdr:from>
    <xdr:to>
      <xdr:col>1</xdr:col>
      <xdr:colOff>485775</xdr:colOff>
      <xdr:row>94</xdr:row>
      <xdr:rowOff>152045</xdr:rowOff>
    </xdr:to>
    <xdr:sp macro="" textlink="">
      <xdr:nvSpPr>
        <xdr:cNvPr id="262" name="円/楕円 261"/>
        <xdr:cNvSpPr/>
      </xdr:nvSpPr>
      <xdr:spPr>
        <a:xfrm>
          <a:off x="1079500" y="1616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168572</xdr:rowOff>
    </xdr:from>
    <xdr:ext cx="599010" cy="259045"/>
    <xdr:sp macro="" textlink="">
      <xdr:nvSpPr>
        <xdr:cNvPr id="263" name="テキスト ボックス 262"/>
        <xdr:cNvSpPr txBox="1"/>
      </xdr:nvSpPr>
      <xdr:spPr>
        <a:xfrm>
          <a:off x="830794" y="1594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210,093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98813</xdr:rowOff>
    </xdr:from>
    <xdr:to>
      <xdr:col>15</xdr:col>
      <xdr:colOff>180975</xdr:colOff>
      <xdr:row>39</xdr:row>
      <xdr:rowOff>98830</xdr:rowOff>
    </xdr:to>
    <xdr:cxnSp macro="">
      <xdr:nvCxnSpPr>
        <xdr:cNvPr id="294" name="直線コネクタ 293"/>
        <xdr:cNvCxnSpPr/>
      </xdr:nvCxnSpPr>
      <xdr:spPr>
        <a:xfrm flipV="1">
          <a:off x="9639300" y="6785363"/>
          <a:ext cx="8382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72230</xdr:rowOff>
    </xdr:from>
    <xdr:to>
      <xdr:col>14</xdr:col>
      <xdr:colOff>28575</xdr:colOff>
      <xdr:row>39</xdr:row>
      <xdr:rowOff>98830</xdr:rowOff>
    </xdr:to>
    <xdr:cxnSp macro="">
      <xdr:nvCxnSpPr>
        <xdr:cNvPr id="297" name="直線コネクタ 296"/>
        <xdr:cNvCxnSpPr/>
      </xdr:nvCxnSpPr>
      <xdr:spPr>
        <a:xfrm>
          <a:off x="8750300" y="6758780"/>
          <a:ext cx="889000" cy="2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72230</xdr:rowOff>
    </xdr:from>
    <xdr:to>
      <xdr:col>12</xdr:col>
      <xdr:colOff>511175</xdr:colOff>
      <xdr:row>39</xdr:row>
      <xdr:rowOff>98748</xdr:rowOff>
    </xdr:to>
    <xdr:cxnSp macro="">
      <xdr:nvCxnSpPr>
        <xdr:cNvPr id="300" name="直線コネクタ 299"/>
        <xdr:cNvCxnSpPr/>
      </xdr:nvCxnSpPr>
      <xdr:spPr>
        <a:xfrm flipV="1">
          <a:off x="7861300" y="6758780"/>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98748</xdr:rowOff>
    </xdr:from>
    <xdr:to>
      <xdr:col>11</xdr:col>
      <xdr:colOff>307975</xdr:colOff>
      <xdr:row>39</xdr:row>
      <xdr:rowOff>98813</xdr:rowOff>
    </xdr:to>
    <xdr:cxnSp macro="">
      <xdr:nvCxnSpPr>
        <xdr:cNvPr id="303" name="直線コネクタ 302"/>
        <xdr:cNvCxnSpPr/>
      </xdr:nvCxnSpPr>
      <xdr:spPr>
        <a:xfrm flipV="1">
          <a:off x="6972300" y="6785298"/>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48013</xdr:rowOff>
    </xdr:from>
    <xdr:to>
      <xdr:col>15</xdr:col>
      <xdr:colOff>231775</xdr:colOff>
      <xdr:row>39</xdr:row>
      <xdr:rowOff>149613</xdr:rowOff>
    </xdr:to>
    <xdr:sp macro="" textlink="">
      <xdr:nvSpPr>
        <xdr:cNvPr id="313" name="円/楕円 312"/>
        <xdr:cNvSpPr/>
      </xdr:nvSpPr>
      <xdr:spPr>
        <a:xfrm>
          <a:off x="10426700" y="67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249299" cy="259045"/>
    <xdr:sp macro="" textlink="">
      <xdr:nvSpPr>
        <xdr:cNvPr id="314" name="労働費該当値テキスト"/>
        <xdr:cNvSpPr txBox="1"/>
      </xdr:nvSpPr>
      <xdr:spPr>
        <a:xfrm>
          <a:off x="10528300" y="6696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48030</xdr:rowOff>
    </xdr:from>
    <xdr:to>
      <xdr:col>14</xdr:col>
      <xdr:colOff>79375</xdr:colOff>
      <xdr:row>39</xdr:row>
      <xdr:rowOff>149630</xdr:rowOff>
    </xdr:to>
    <xdr:sp macro="" textlink="">
      <xdr:nvSpPr>
        <xdr:cNvPr id="315" name="円/楕円 314"/>
        <xdr:cNvSpPr/>
      </xdr:nvSpPr>
      <xdr:spPr>
        <a:xfrm>
          <a:off x="9588500" y="673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140757</xdr:rowOff>
    </xdr:from>
    <xdr:ext cx="249299" cy="259045"/>
    <xdr:sp macro="" textlink="">
      <xdr:nvSpPr>
        <xdr:cNvPr id="316" name="テキスト ボックス 315"/>
        <xdr:cNvSpPr txBox="1"/>
      </xdr:nvSpPr>
      <xdr:spPr>
        <a:xfrm>
          <a:off x="9514649" y="68273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21430</xdr:rowOff>
    </xdr:from>
    <xdr:to>
      <xdr:col>12</xdr:col>
      <xdr:colOff>561975</xdr:colOff>
      <xdr:row>39</xdr:row>
      <xdr:rowOff>123030</xdr:rowOff>
    </xdr:to>
    <xdr:sp macro="" textlink="">
      <xdr:nvSpPr>
        <xdr:cNvPr id="317" name="円/楕円 316"/>
        <xdr:cNvSpPr/>
      </xdr:nvSpPr>
      <xdr:spPr>
        <a:xfrm>
          <a:off x="8699500" y="670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114157</xdr:rowOff>
    </xdr:from>
    <xdr:ext cx="469744" cy="259045"/>
    <xdr:sp macro="" textlink="">
      <xdr:nvSpPr>
        <xdr:cNvPr id="318" name="テキスト ボックス 317"/>
        <xdr:cNvSpPr txBox="1"/>
      </xdr:nvSpPr>
      <xdr:spPr>
        <a:xfrm>
          <a:off x="8515427" y="680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47948</xdr:rowOff>
    </xdr:from>
    <xdr:to>
      <xdr:col>11</xdr:col>
      <xdr:colOff>358775</xdr:colOff>
      <xdr:row>39</xdr:row>
      <xdr:rowOff>149548</xdr:rowOff>
    </xdr:to>
    <xdr:sp macro="" textlink="">
      <xdr:nvSpPr>
        <xdr:cNvPr id="319" name="円/楕円 318"/>
        <xdr:cNvSpPr/>
      </xdr:nvSpPr>
      <xdr:spPr>
        <a:xfrm>
          <a:off x="7810500" y="67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140675</xdr:rowOff>
    </xdr:from>
    <xdr:ext cx="249299" cy="259045"/>
    <xdr:sp macro="" textlink="">
      <xdr:nvSpPr>
        <xdr:cNvPr id="320" name="テキスト ボックス 319"/>
        <xdr:cNvSpPr txBox="1"/>
      </xdr:nvSpPr>
      <xdr:spPr>
        <a:xfrm>
          <a:off x="7736649" y="6827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48013</xdr:rowOff>
    </xdr:from>
    <xdr:to>
      <xdr:col>10</xdr:col>
      <xdr:colOff>155575</xdr:colOff>
      <xdr:row>39</xdr:row>
      <xdr:rowOff>149613</xdr:rowOff>
    </xdr:to>
    <xdr:sp macro="" textlink="">
      <xdr:nvSpPr>
        <xdr:cNvPr id="321" name="円/楕円 320"/>
        <xdr:cNvSpPr/>
      </xdr:nvSpPr>
      <xdr:spPr>
        <a:xfrm>
          <a:off x="6921500" y="67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140740</xdr:rowOff>
    </xdr:from>
    <xdr:ext cx="249299" cy="259045"/>
    <xdr:sp macro="" textlink="">
      <xdr:nvSpPr>
        <xdr:cNvPr id="322" name="テキスト ボックス 321"/>
        <xdr:cNvSpPr txBox="1"/>
      </xdr:nvSpPr>
      <xdr:spPr>
        <a:xfrm>
          <a:off x="6847649" y="682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61399</xdr:rowOff>
    </xdr:from>
    <xdr:to>
      <xdr:col>15</xdr:col>
      <xdr:colOff>180975</xdr:colOff>
      <xdr:row>59</xdr:row>
      <xdr:rowOff>20138</xdr:rowOff>
    </xdr:to>
    <xdr:cxnSp macro="">
      <xdr:nvCxnSpPr>
        <xdr:cNvPr id="353" name="直線コネクタ 352"/>
        <xdr:cNvCxnSpPr/>
      </xdr:nvCxnSpPr>
      <xdr:spPr>
        <a:xfrm flipV="1">
          <a:off x="9639300" y="10005499"/>
          <a:ext cx="838200" cy="13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27891</xdr:rowOff>
    </xdr:from>
    <xdr:ext cx="599010" cy="259045"/>
    <xdr:sp macro="" textlink="">
      <xdr:nvSpPr>
        <xdr:cNvPr id="354" name="農林水産業費平均値テキスト"/>
        <xdr:cNvSpPr txBox="1"/>
      </xdr:nvSpPr>
      <xdr:spPr>
        <a:xfrm>
          <a:off x="10528300" y="997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153800</xdr:rowOff>
    </xdr:from>
    <xdr:to>
      <xdr:col>14</xdr:col>
      <xdr:colOff>28575</xdr:colOff>
      <xdr:row>59</xdr:row>
      <xdr:rowOff>20138</xdr:rowOff>
    </xdr:to>
    <xdr:cxnSp macro="">
      <xdr:nvCxnSpPr>
        <xdr:cNvPr id="356" name="直線コネクタ 355"/>
        <xdr:cNvCxnSpPr/>
      </xdr:nvCxnSpPr>
      <xdr:spPr>
        <a:xfrm>
          <a:off x="8750300" y="10097900"/>
          <a:ext cx="889000" cy="3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153800</xdr:rowOff>
    </xdr:from>
    <xdr:to>
      <xdr:col>12</xdr:col>
      <xdr:colOff>511175</xdr:colOff>
      <xdr:row>58</xdr:row>
      <xdr:rowOff>159561</xdr:rowOff>
    </xdr:to>
    <xdr:cxnSp macro="">
      <xdr:nvCxnSpPr>
        <xdr:cNvPr id="359" name="直線コネクタ 358"/>
        <xdr:cNvCxnSpPr/>
      </xdr:nvCxnSpPr>
      <xdr:spPr>
        <a:xfrm flipV="1">
          <a:off x="7861300" y="10097900"/>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159561</xdr:rowOff>
    </xdr:from>
    <xdr:to>
      <xdr:col>11</xdr:col>
      <xdr:colOff>307975</xdr:colOff>
      <xdr:row>58</xdr:row>
      <xdr:rowOff>165822</xdr:rowOff>
    </xdr:to>
    <xdr:cxnSp macro="">
      <xdr:nvCxnSpPr>
        <xdr:cNvPr id="362" name="直線コネクタ 361"/>
        <xdr:cNvCxnSpPr/>
      </xdr:nvCxnSpPr>
      <xdr:spPr>
        <a:xfrm flipV="1">
          <a:off x="6972300" y="10103661"/>
          <a:ext cx="889000" cy="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10599</xdr:rowOff>
    </xdr:from>
    <xdr:to>
      <xdr:col>15</xdr:col>
      <xdr:colOff>231775</xdr:colOff>
      <xdr:row>58</xdr:row>
      <xdr:rowOff>112199</xdr:rowOff>
    </xdr:to>
    <xdr:sp macro="" textlink="">
      <xdr:nvSpPr>
        <xdr:cNvPr id="372" name="円/楕円 371"/>
        <xdr:cNvSpPr/>
      </xdr:nvSpPr>
      <xdr:spPr>
        <a:xfrm>
          <a:off x="10426700" y="995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33476</xdr:rowOff>
    </xdr:from>
    <xdr:ext cx="599010" cy="259045"/>
    <xdr:sp macro="" textlink="">
      <xdr:nvSpPr>
        <xdr:cNvPr id="373" name="農林水産業費該当値テキスト"/>
        <xdr:cNvSpPr txBox="1"/>
      </xdr:nvSpPr>
      <xdr:spPr>
        <a:xfrm>
          <a:off x="10528300" y="980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191,930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140788</xdr:rowOff>
    </xdr:from>
    <xdr:to>
      <xdr:col>14</xdr:col>
      <xdr:colOff>79375</xdr:colOff>
      <xdr:row>59</xdr:row>
      <xdr:rowOff>70938</xdr:rowOff>
    </xdr:to>
    <xdr:sp macro="" textlink="">
      <xdr:nvSpPr>
        <xdr:cNvPr id="374" name="円/楕円 373"/>
        <xdr:cNvSpPr/>
      </xdr:nvSpPr>
      <xdr:spPr>
        <a:xfrm>
          <a:off x="9588500" y="1008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62065</xdr:rowOff>
    </xdr:from>
    <xdr:ext cx="534377" cy="259045"/>
    <xdr:sp macro="" textlink="">
      <xdr:nvSpPr>
        <xdr:cNvPr id="375" name="テキスト ボックス 374"/>
        <xdr:cNvSpPr txBox="1"/>
      </xdr:nvSpPr>
      <xdr:spPr>
        <a:xfrm>
          <a:off x="9372111" y="1017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72,334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103000</xdr:rowOff>
    </xdr:from>
    <xdr:to>
      <xdr:col>12</xdr:col>
      <xdr:colOff>561975</xdr:colOff>
      <xdr:row>59</xdr:row>
      <xdr:rowOff>33150</xdr:rowOff>
    </xdr:to>
    <xdr:sp macro="" textlink="">
      <xdr:nvSpPr>
        <xdr:cNvPr id="376" name="円/楕円 375"/>
        <xdr:cNvSpPr/>
      </xdr:nvSpPr>
      <xdr:spPr>
        <a:xfrm>
          <a:off x="8699500" y="1004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24277</xdr:rowOff>
    </xdr:from>
    <xdr:ext cx="599010" cy="259045"/>
    <xdr:sp macro="" textlink="">
      <xdr:nvSpPr>
        <xdr:cNvPr id="377" name="テキスト ボックス 376"/>
        <xdr:cNvSpPr txBox="1"/>
      </xdr:nvSpPr>
      <xdr:spPr>
        <a:xfrm>
          <a:off x="8450794" y="1013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107,047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108761</xdr:rowOff>
    </xdr:from>
    <xdr:to>
      <xdr:col>11</xdr:col>
      <xdr:colOff>358775</xdr:colOff>
      <xdr:row>59</xdr:row>
      <xdr:rowOff>38911</xdr:rowOff>
    </xdr:to>
    <xdr:sp macro="" textlink="">
      <xdr:nvSpPr>
        <xdr:cNvPr id="378" name="円/楕円 377"/>
        <xdr:cNvSpPr/>
      </xdr:nvSpPr>
      <xdr:spPr>
        <a:xfrm>
          <a:off x="7810500" y="1005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30038</xdr:rowOff>
    </xdr:from>
    <xdr:ext cx="599010" cy="259045"/>
    <xdr:sp macro="" textlink="">
      <xdr:nvSpPr>
        <xdr:cNvPr id="379" name="テキスト ボックス 378"/>
        <xdr:cNvSpPr txBox="1"/>
      </xdr:nvSpPr>
      <xdr:spPr>
        <a:xfrm>
          <a:off x="7561794" y="1014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101,755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115022</xdr:rowOff>
    </xdr:from>
    <xdr:to>
      <xdr:col>10</xdr:col>
      <xdr:colOff>155575</xdr:colOff>
      <xdr:row>59</xdr:row>
      <xdr:rowOff>45172</xdr:rowOff>
    </xdr:to>
    <xdr:sp macro="" textlink="">
      <xdr:nvSpPr>
        <xdr:cNvPr id="380" name="円/楕円 379"/>
        <xdr:cNvSpPr/>
      </xdr:nvSpPr>
      <xdr:spPr>
        <a:xfrm>
          <a:off x="6921500" y="1005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36299</xdr:rowOff>
    </xdr:from>
    <xdr:ext cx="534377" cy="259045"/>
    <xdr:sp macro="" textlink="">
      <xdr:nvSpPr>
        <xdr:cNvPr id="381" name="テキスト ボックス 380"/>
        <xdr:cNvSpPr txBox="1"/>
      </xdr:nvSpPr>
      <xdr:spPr>
        <a:xfrm>
          <a:off x="6705111" y="1015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125549</xdr:rowOff>
    </xdr:from>
    <xdr:to>
      <xdr:col>15</xdr:col>
      <xdr:colOff>180975</xdr:colOff>
      <xdr:row>78</xdr:row>
      <xdr:rowOff>158148</xdr:rowOff>
    </xdr:to>
    <xdr:cxnSp macro="">
      <xdr:nvCxnSpPr>
        <xdr:cNvPr id="410" name="直線コネクタ 409"/>
        <xdr:cNvCxnSpPr/>
      </xdr:nvCxnSpPr>
      <xdr:spPr>
        <a:xfrm flipV="1">
          <a:off x="9639300" y="13498649"/>
          <a:ext cx="838200" cy="3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158148</xdr:rowOff>
    </xdr:from>
    <xdr:to>
      <xdr:col>14</xdr:col>
      <xdr:colOff>28575</xdr:colOff>
      <xdr:row>78</xdr:row>
      <xdr:rowOff>161440</xdr:rowOff>
    </xdr:to>
    <xdr:cxnSp macro="">
      <xdr:nvCxnSpPr>
        <xdr:cNvPr id="413" name="直線コネクタ 412"/>
        <xdr:cNvCxnSpPr/>
      </xdr:nvCxnSpPr>
      <xdr:spPr>
        <a:xfrm flipV="1">
          <a:off x="8750300" y="13531248"/>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151199</xdr:rowOff>
    </xdr:from>
    <xdr:to>
      <xdr:col>12</xdr:col>
      <xdr:colOff>511175</xdr:colOff>
      <xdr:row>78</xdr:row>
      <xdr:rowOff>161440</xdr:rowOff>
    </xdr:to>
    <xdr:cxnSp macro="">
      <xdr:nvCxnSpPr>
        <xdr:cNvPr id="416" name="直線コネクタ 415"/>
        <xdr:cNvCxnSpPr/>
      </xdr:nvCxnSpPr>
      <xdr:spPr>
        <a:xfrm>
          <a:off x="7861300" y="13524299"/>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151199</xdr:rowOff>
    </xdr:from>
    <xdr:to>
      <xdr:col>11</xdr:col>
      <xdr:colOff>307975</xdr:colOff>
      <xdr:row>78</xdr:row>
      <xdr:rowOff>156014</xdr:rowOff>
    </xdr:to>
    <xdr:cxnSp macro="">
      <xdr:nvCxnSpPr>
        <xdr:cNvPr id="419" name="直線コネクタ 418"/>
        <xdr:cNvCxnSpPr/>
      </xdr:nvCxnSpPr>
      <xdr:spPr>
        <a:xfrm flipV="1">
          <a:off x="6972300" y="13524299"/>
          <a:ext cx="889000" cy="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74749</xdr:rowOff>
    </xdr:from>
    <xdr:to>
      <xdr:col>15</xdr:col>
      <xdr:colOff>231775</xdr:colOff>
      <xdr:row>79</xdr:row>
      <xdr:rowOff>4899</xdr:rowOff>
    </xdr:to>
    <xdr:sp macro="" textlink="">
      <xdr:nvSpPr>
        <xdr:cNvPr id="429" name="円/楕円 428"/>
        <xdr:cNvSpPr/>
      </xdr:nvSpPr>
      <xdr:spPr>
        <a:xfrm>
          <a:off x="10426700" y="1344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161126</xdr:rowOff>
    </xdr:from>
    <xdr:ext cx="534377" cy="259045"/>
    <xdr:sp macro="" textlink="">
      <xdr:nvSpPr>
        <xdr:cNvPr id="430" name="商工費該当値テキスト"/>
        <xdr:cNvSpPr txBox="1"/>
      </xdr:nvSpPr>
      <xdr:spPr>
        <a:xfrm>
          <a:off x="10528300" y="1336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23,714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107348</xdr:rowOff>
    </xdr:from>
    <xdr:to>
      <xdr:col>14</xdr:col>
      <xdr:colOff>79375</xdr:colOff>
      <xdr:row>79</xdr:row>
      <xdr:rowOff>37498</xdr:rowOff>
    </xdr:to>
    <xdr:sp macro="" textlink="">
      <xdr:nvSpPr>
        <xdr:cNvPr id="431" name="円/楕円 430"/>
        <xdr:cNvSpPr/>
      </xdr:nvSpPr>
      <xdr:spPr>
        <a:xfrm>
          <a:off x="9588500" y="1348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28625</xdr:rowOff>
    </xdr:from>
    <xdr:ext cx="534377" cy="259045"/>
    <xdr:sp macro="" textlink="">
      <xdr:nvSpPr>
        <xdr:cNvPr id="432" name="テキスト ボックス 431"/>
        <xdr:cNvSpPr txBox="1"/>
      </xdr:nvSpPr>
      <xdr:spPr>
        <a:xfrm>
          <a:off x="9372111" y="1357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110640</xdr:rowOff>
    </xdr:from>
    <xdr:to>
      <xdr:col>12</xdr:col>
      <xdr:colOff>561975</xdr:colOff>
      <xdr:row>79</xdr:row>
      <xdr:rowOff>40790</xdr:rowOff>
    </xdr:to>
    <xdr:sp macro="" textlink="">
      <xdr:nvSpPr>
        <xdr:cNvPr id="433" name="円/楕円 432"/>
        <xdr:cNvSpPr/>
      </xdr:nvSpPr>
      <xdr:spPr>
        <a:xfrm>
          <a:off x="8699500" y="1348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31917</xdr:rowOff>
    </xdr:from>
    <xdr:ext cx="534377" cy="259045"/>
    <xdr:sp macro="" textlink="">
      <xdr:nvSpPr>
        <xdr:cNvPr id="434" name="テキスト ボックス 433"/>
        <xdr:cNvSpPr txBox="1"/>
      </xdr:nvSpPr>
      <xdr:spPr>
        <a:xfrm>
          <a:off x="8483111" y="13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100399</xdr:rowOff>
    </xdr:from>
    <xdr:to>
      <xdr:col>11</xdr:col>
      <xdr:colOff>358775</xdr:colOff>
      <xdr:row>79</xdr:row>
      <xdr:rowOff>30549</xdr:rowOff>
    </xdr:to>
    <xdr:sp macro="" textlink="">
      <xdr:nvSpPr>
        <xdr:cNvPr id="435" name="円/楕円 434"/>
        <xdr:cNvSpPr/>
      </xdr:nvSpPr>
      <xdr:spPr>
        <a:xfrm>
          <a:off x="7810500" y="1347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21676</xdr:rowOff>
    </xdr:from>
    <xdr:ext cx="534377" cy="259045"/>
    <xdr:sp macro="" textlink="">
      <xdr:nvSpPr>
        <xdr:cNvPr id="436" name="テキスト ボックス 435"/>
        <xdr:cNvSpPr txBox="1"/>
      </xdr:nvSpPr>
      <xdr:spPr>
        <a:xfrm>
          <a:off x="7594111" y="1356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16,982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105214</xdr:rowOff>
    </xdr:from>
    <xdr:to>
      <xdr:col>10</xdr:col>
      <xdr:colOff>155575</xdr:colOff>
      <xdr:row>79</xdr:row>
      <xdr:rowOff>35364</xdr:rowOff>
    </xdr:to>
    <xdr:sp macro="" textlink="">
      <xdr:nvSpPr>
        <xdr:cNvPr id="437" name="円/楕円 436"/>
        <xdr:cNvSpPr/>
      </xdr:nvSpPr>
      <xdr:spPr>
        <a:xfrm>
          <a:off x="6921500" y="1347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26491</xdr:rowOff>
    </xdr:from>
    <xdr:ext cx="534377" cy="259045"/>
    <xdr:sp macro="" textlink="">
      <xdr:nvSpPr>
        <xdr:cNvPr id="438" name="テキスト ボックス 437"/>
        <xdr:cNvSpPr txBox="1"/>
      </xdr:nvSpPr>
      <xdr:spPr>
        <a:xfrm>
          <a:off x="6705111" y="1357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155604</xdr:rowOff>
    </xdr:from>
    <xdr:to>
      <xdr:col>15</xdr:col>
      <xdr:colOff>180975</xdr:colOff>
      <xdr:row>99</xdr:row>
      <xdr:rowOff>6693</xdr:rowOff>
    </xdr:to>
    <xdr:cxnSp macro="">
      <xdr:nvCxnSpPr>
        <xdr:cNvPr id="467" name="直線コネクタ 466"/>
        <xdr:cNvCxnSpPr/>
      </xdr:nvCxnSpPr>
      <xdr:spPr>
        <a:xfrm flipV="1">
          <a:off x="9639300" y="16957704"/>
          <a:ext cx="838200" cy="2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845</xdr:rowOff>
    </xdr:from>
    <xdr:to>
      <xdr:col>14</xdr:col>
      <xdr:colOff>28575</xdr:colOff>
      <xdr:row>99</xdr:row>
      <xdr:rowOff>6693</xdr:rowOff>
    </xdr:to>
    <xdr:cxnSp macro="">
      <xdr:nvCxnSpPr>
        <xdr:cNvPr id="470" name="直線コネクタ 469"/>
        <xdr:cNvCxnSpPr/>
      </xdr:nvCxnSpPr>
      <xdr:spPr>
        <a:xfrm>
          <a:off x="8750300" y="16974395"/>
          <a:ext cx="889000" cy="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845</xdr:rowOff>
    </xdr:from>
    <xdr:to>
      <xdr:col>12</xdr:col>
      <xdr:colOff>511175</xdr:colOff>
      <xdr:row>99</xdr:row>
      <xdr:rowOff>12760</xdr:rowOff>
    </xdr:to>
    <xdr:cxnSp macro="">
      <xdr:nvCxnSpPr>
        <xdr:cNvPr id="473" name="直線コネクタ 472"/>
        <xdr:cNvCxnSpPr/>
      </xdr:nvCxnSpPr>
      <xdr:spPr>
        <a:xfrm flipV="1">
          <a:off x="7861300" y="16974395"/>
          <a:ext cx="889000" cy="1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12760</xdr:rowOff>
    </xdr:from>
    <xdr:to>
      <xdr:col>11</xdr:col>
      <xdr:colOff>307975</xdr:colOff>
      <xdr:row>99</xdr:row>
      <xdr:rowOff>14308</xdr:rowOff>
    </xdr:to>
    <xdr:cxnSp macro="">
      <xdr:nvCxnSpPr>
        <xdr:cNvPr id="476" name="直線コネクタ 475"/>
        <xdr:cNvCxnSpPr/>
      </xdr:nvCxnSpPr>
      <xdr:spPr>
        <a:xfrm flipV="1">
          <a:off x="6972300" y="16986310"/>
          <a:ext cx="889000" cy="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31018</xdr:rowOff>
    </xdr:from>
    <xdr:ext cx="599010" cy="259045"/>
    <xdr:sp macro="" textlink="">
      <xdr:nvSpPr>
        <xdr:cNvPr id="480" name="テキスト ボックス 479"/>
        <xdr:cNvSpPr txBox="1"/>
      </xdr:nvSpPr>
      <xdr:spPr>
        <a:xfrm>
          <a:off x="6672794" y="1666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104804</xdr:rowOff>
    </xdr:from>
    <xdr:to>
      <xdr:col>15</xdr:col>
      <xdr:colOff>231775</xdr:colOff>
      <xdr:row>99</xdr:row>
      <xdr:rowOff>34954</xdr:rowOff>
    </xdr:to>
    <xdr:sp macro="" textlink="">
      <xdr:nvSpPr>
        <xdr:cNvPr id="486" name="円/楕円 485"/>
        <xdr:cNvSpPr/>
      </xdr:nvSpPr>
      <xdr:spPr>
        <a:xfrm>
          <a:off x="10426700" y="1690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40970</xdr:rowOff>
    </xdr:from>
    <xdr:ext cx="534377" cy="259045"/>
    <xdr:sp macro="" textlink="">
      <xdr:nvSpPr>
        <xdr:cNvPr id="487" name="土木費該当値テキスト"/>
        <xdr:cNvSpPr txBox="1"/>
      </xdr:nvSpPr>
      <xdr:spPr>
        <a:xfrm>
          <a:off x="10528300" y="1684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79,128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127343</xdr:rowOff>
    </xdr:from>
    <xdr:to>
      <xdr:col>14</xdr:col>
      <xdr:colOff>79375</xdr:colOff>
      <xdr:row>99</xdr:row>
      <xdr:rowOff>57493</xdr:rowOff>
    </xdr:to>
    <xdr:sp macro="" textlink="">
      <xdr:nvSpPr>
        <xdr:cNvPr id="488" name="円/楕円 487"/>
        <xdr:cNvSpPr/>
      </xdr:nvSpPr>
      <xdr:spPr>
        <a:xfrm>
          <a:off x="9588500" y="1692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48620</xdr:rowOff>
    </xdr:from>
    <xdr:ext cx="534377" cy="259045"/>
    <xdr:sp macro="" textlink="">
      <xdr:nvSpPr>
        <xdr:cNvPr id="489" name="テキスト ボックス 488"/>
        <xdr:cNvSpPr txBox="1"/>
      </xdr:nvSpPr>
      <xdr:spPr>
        <a:xfrm>
          <a:off x="9372111" y="1702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49,551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121495</xdr:rowOff>
    </xdr:from>
    <xdr:to>
      <xdr:col>12</xdr:col>
      <xdr:colOff>561975</xdr:colOff>
      <xdr:row>99</xdr:row>
      <xdr:rowOff>51645</xdr:rowOff>
    </xdr:to>
    <xdr:sp macro="" textlink="">
      <xdr:nvSpPr>
        <xdr:cNvPr id="490" name="円/楕円 489"/>
        <xdr:cNvSpPr/>
      </xdr:nvSpPr>
      <xdr:spPr>
        <a:xfrm>
          <a:off x="8699500" y="169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42772</xdr:rowOff>
    </xdr:from>
    <xdr:ext cx="534377" cy="259045"/>
    <xdr:sp macro="" textlink="">
      <xdr:nvSpPr>
        <xdr:cNvPr id="491" name="テキスト ボックス 490"/>
        <xdr:cNvSpPr txBox="1"/>
      </xdr:nvSpPr>
      <xdr:spPr>
        <a:xfrm>
          <a:off x="8483111" y="1701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57,224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133410</xdr:rowOff>
    </xdr:from>
    <xdr:to>
      <xdr:col>11</xdr:col>
      <xdr:colOff>358775</xdr:colOff>
      <xdr:row>99</xdr:row>
      <xdr:rowOff>63560</xdr:rowOff>
    </xdr:to>
    <xdr:sp macro="" textlink="">
      <xdr:nvSpPr>
        <xdr:cNvPr id="492" name="円/楕円 491"/>
        <xdr:cNvSpPr/>
      </xdr:nvSpPr>
      <xdr:spPr>
        <a:xfrm>
          <a:off x="7810500" y="1693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54687</xdr:rowOff>
    </xdr:from>
    <xdr:ext cx="534377" cy="259045"/>
    <xdr:sp macro="" textlink="">
      <xdr:nvSpPr>
        <xdr:cNvPr id="493" name="テキスト ボックス 492"/>
        <xdr:cNvSpPr txBox="1"/>
      </xdr:nvSpPr>
      <xdr:spPr>
        <a:xfrm>
          <a:off x="7594111" y="1702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41,588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134958</xdr:rowOff>
    </xdr:from>
    <xdr:to>
      <xdr:col>10</xdr:col>
      <xdr:colOff>155575</xdr:colOff>
      <xdr:row>99</xdr:row>
      <xdr:rowOff>65108</xdr:rowOff>
    </xdr:to>
    <xdr:sp macro="" textlink="">
      <xdr:nvSpPr>
        <xdr:cNvPr id="494" name="円/楕円 493"/>
        <xdr:cNvSpPr/>
      </xdr:nvSpPr>
      <xdr:spPr>
        <a:xfrm>
          <a:off x="6921500" y="1693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56235</xdr:rowOff>
    </xdr:from>
    <xdr:ext cx="534377" cy="259045"/>
    <xdr:sp macro="" textlink="">
      <xdr:nvSpPr>
        <xdr:cNvPr id="495" name="テキスト ボックス 494"/>
        <xdr:cNvSpPr txBox="1"/>
      </xdr:nvSpPr>
      <xdr:spPr>
        <a:xfrm>
          <a:off x="6705111" y="1702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160258</xdr:rowOff>
    </xdr:from>
    <xdr:to>
      <xdr:col>23</xdr:col>
      <xdr:colOff>517525</xdr:colOff>
      <xdr:row>37</xdr:row>
      <xdr:rowOff>70203</xdr:rowOff>
    </xdr:to>
    <xdr:cxnSp macro="">
      <xdr:nvCxnSpPr>
        <xdr:cNvPr id="522" name="直線コネクタ 521"/>
        <xdr:cNvCxnSpPr/>
      </xdr:nvCxnSpPr>
      <xdr:spPr>
        <a:xfrm>
          <a:off x="15481300" y="6332458"/>
          <a:ext cx="838200" cy="8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121544</xdr:rowOff>
    </xdr:from>
    <xdr:ext cx="534377" cy="259045"/>
    <xdr:sp macro="" textlink="">
      <xdr:nvSpPr>
        <xdr:cNvPr id="523" name="消防費平均値テキスト"/>
        <xdr:cNvSpPr txBox="1"/>
      </xdr:nvSpPr>
      <xdr:spPr>
        <a:xfrm>
          <a:off x="16370300" y="646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160258</xdr:rowOff>
    </xdr:from>
    <xdr:to>
      <xdr:col>22</xdr:col>
      <xdr:colOff>365125</xdr:colOff>
      <xdr:row>37</xdr:row>
      <xdr:rowOff>134415</xdr:rowOff>
    </xdr:to>
    <xdr:cxnSp macro="">
      <xdr:nvCxnSpPr>
        <xdr:cNvPr id="525" name="直線コネクタ 524"/>
        <xdr:cNvCxnSpPr/>
      </xdr:nvCxnSpPr>
      <xdr:spPr>
        <a:xfrm flipV="1">
          <a:off x="14592300" y="6332458"/>
          <a:ext cx="889000" cy="14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46236</xdr:rowOff>
    </xdr:from>
    <xdr:ext cx="534377" cy="259045"/>
    <xdr:sp macro="" textlink="">
      <xdr:nvSpPr>
        <xdr:cNvPr id="527" name="テキスト ボックス 526"/>
        <xdr:cNvSpPr txBox="1"/>
      </xdr:nvSpPr>
      <xdr:spPr>
        <a:xfrm>
          <a:off x="15214111" y="656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134415</xdr:rowOff>
    </xdr:from>
    <xdr:to>
      <xdr:col>21</xdr:col>
      <xdr:colOff>161925</xdr:colOff>
      <xdr:row>37</xdr:row>
      <xdr:rowOff>165644</xdr:rowOff>
    </xdr:to>
    <xdr:cxnSp macro="">
      <xdr:nvCxnSpPr>
        <xdr:cNvPr id="528" name="直線コネクタ 527"/>
        <xdr:cNvCxnSpPr/>
      </xdr:nvCxnSpPr>
      <xdr:spPr>
        <a:xfrm flipV="1">
          <a:off x="13703300" y="6478065"/>
          <a:ext cx="889000" cy="3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71855</xdr:rowOff>
    </xdr:from>
    <xdr:ext cx="534377" cy="259045"/>
    <xdr:sp macro="" textlink="">
      <xdr:nvSpPr>
        <xdr:cNvPr id="530" name="テキスト ボックス 529"/>
        <xdr:cNvSpPr txBox="1"/>
      </xdr:nvSpPr>
      <xdr:spPr>
        <a:xfrm>
          <a:off x="14325111" y="658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165644</xdr:rowOff>
    </xdr:from>
    <xdr:to>
      <xdr:col>19</xdr:col>
      <xdr:colOff>644525</xdr:colOff>
      <xdr:row>38</xdr:row>
      <xdr:rowOff>38453</xdr:rowOff>
    </xdr:to>
    <xdr:cxnSp macro="">
      <xdr:nvCxnSpPr>
        <xdr:cNvPr id="531" name="直線コネクタ 530"/>
        <xdr:cNvCxnSpPr/>
      </xdr:nvCxnSpPr>
      <xdr:spPr>
        <a:xfrm flipV="1">
          <a:off x="12814300" y="6509294"/>
          <a:ext cx="889000" cy="4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78760</xdr:rowOff>
    </xdr:from>
    <xdr:ext cx="534377" cy="259045"/>
    <xdr:sp macro="" textlink="">
      <xdr:nvSpPr>
        <xdr:cNvPr id="533" name="テキスト ボックス 532"/>
        <xdr:cNvSpPr txBox="1"/>
      </xdr:nvSpPr>
      <xdr:spPr>
        <a:xfrm>
          <a:off x="13436111" y="659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82369</xdr:rowOff>
    </xdr:from>
    <xdr:ext cx="534377" cy="259045"/>
    <xdr:sp macro="" textlink="">
      <xdr:nvSpPr>
        <xdr:cNvPr id="535" name="テキスト ボックス 534"/>
        <xdr:cNvSpPr txBox="1"/>
      </xdr:nvSpPr>
      <xdr:spPr>
        <a:xfrm>
          <a:off x="12547111" y="659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19403</xdr:rowOff>
    </xdr:from>
    <xdr:to>
      <xdr:col>23</xdr:col>
      <xdr:colOff>568325</xdr:colOff>
      <xdr:row>37</xdr:row>
      <xdr:rowOff>121003</xdr:rowOff>
    </xdr:to>
    <xdr:sp macro="" textlink="">
      <xdr:nvSpPr>
        <xdr:cNvPr id="541" name="円/楕円 540"/>
        <xdr:cNvSpPr/>
      </xdr:nvSpPr>
      <xdr:spPr>
        <a:xfrm>
          <a:off x="16268700" y="636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42280</xdr:rowOff>
    </xdr:from>
    <xdr:ext cx="599010" cy="259045"/>
    <xdr:sp macro="" textlink="">
      <xdr:nvSpPr>
        <xdr:cNvPr id="542" name="消防費該当値テキスト"/>
        <xdr:cNvSpPr txBox="1"/>
      </xdr:nvSpPr>
      <xdr:spPr>
        <a:xfrm>
          <a:off x="16370300" y="621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105,401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109458</xdr:rowOff>
    </xdr:from>
    <xdr:to>
      <xdr:col>22</xdr:col>
      <xdr:colOff>415925</xdr:colOff>
      <xdr:row>37</xdr:row>
      <xdr:rowOff>39608</xdr:rowOff>
    </xdr:to>
    <xdr:sp macro="" textlink="">
      <xdr:nvSpPr>
        <xdr:cNvPr id="543" name="円/楕円 542"/>
        <xdr:cNvSpPr/>
      </xdr:nvSpPr>
      <xdr:spPr>
        <a:xfrm>
          <a:off x="15430500" y="628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35</xdr:row>
      <xdr:rowOff>56135</xdr:rowOff>
    </xdr:from>
    <xdr:ext cx="599010" cy="259045"/>
    <xdr:sp macro="" textlink="">
      <xdr:nvSpPr>
        <xdr:cNvPr id="544" name="テキスト ボックス 543"/>
        <xdr:cNvSpPr txBox="1"/>
      </xdr:nvSpPr>
      <xdr:spPr>
        <a:xfrm>
          <a:off x="15181794" y="6056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141,007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83615</xdr:rowOff>
    </xdr:from>
    <xdr:to>
      <xdr:col>21</xdr:col>
      <xdr:colOff>212725</xdr:colOff>
      <xdr:row>38</xdr:row>
      <xdr:rowOff>13765</xdr:rowOff>
    </xdr:to>
    <xdr:sp macro="" textlink="">
      <xdr:nvSpPr>
        <xdr:cNvPr id="545" name="円/楕円 544"/>
        <xdr:cNvSpPr/>
      </xdr:nvSpPr>
      <xdr:spPr>
        <a:xfrm>
          <a:off x="14541500" y="642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30292</xdr:rowOff>
    </xdr:from>
    <xdr:ext cx="534377" cy="259045"/>
    <xdr:sp macro="" textlink="">
      <xdr:nvSpPr>
        <xdr:cNvPr id="546" name="テキスト ボックス 545"/>
        <xdr:cNvSpPr txBox="1"/>
      </xdr:nvSpPr>
      <xdr:spPr>
        <a:xfrm>
          <a:off x="14325111" y="620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77,312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114844</xdr:rowOff>
    </xdr:from>
    <xdr:to>
      <xdr:col>20</xdr:col>
      <xdr:colOff>9525</xdr:colOff>
      <xdr:row>38</xdr:row>
      <xdr:rowOff>44994</xdr:rowOff>
    </xdr:to>
    <xdr:sp macro="" textlink="">
      <xdr:nvSpPr>
        <xdr:cNvPr id="547" name="円/楕円 546"/>
        <xdr:cNvSpPr/>
      </xdr:nvSpPr>
      <xdr:spPr>
        <a:xfrm>
          <a:off x="13652500" y="645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61521</xdr:rowOff>
    </xdr:from>
    <xdr:ext cx="534377" cy="259045"/>
    <xdr:sp macro="" textlink="">
      <xdr:nvSpPr>
        <xdr:cNvPr id="548" name="テキスト ボックス 547"/>
        <xdr:cNvSpPr txBox="1"/>
      </xdr:nvSpPr>
      <xdr:spPr>
        <a:xfrm>
          <a:off x="13436111" y="623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63,651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159103</xdr:rowOff>
    </xdr:from>
    <xdr:to>
      <xdr:col>18</xdr:col>
      <xdr:colOff>492125</xdr:colOff>
      <xdr:row>38</xdr:row>
      <xdr:rowOff>89253</xdr:rowOff>
    </xdr:to>
    <xdr:sp macro="" textlink="">
      <xdr:nvSpPr>
        <xdr:cNvPr id="549" name="円/楕円 548"/>
        <xdr:cNvSpPr/>
      </xdr:nvSpPr>
      <xdr:spPr>
        <a:xfrm>
          <a:off x="12763500" y="650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105780</xdr:rowOff>
    </xdr:from>
    <xdr:ext cx="534377" cy="259045"/>
    <xdr:sp macro="" textlink="">
      <xdr:nvSpPr>
        <xdr:cNvPr id="550" name="テキスト ボックス 549"/>
        <xdr:cNvSpPr txBox="1"/>
      </xdr:nvSpPr>
      <xdr:spPr>
        <a:xfrm>
          <a:off x="12547111" y="627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53,298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96359</xdr:rowOff>
    </xdr:from>
    <xdr:to>
      <xdr:col>23</xdr:col>
      <xdr:colOff>517525</xdr:colOff>
      <xdr:row>58</xdr:row>
      <xdr:rowOff>23764</xdr:rowOff>
    </xdr:to>
    <xdr:cxnSp macro="">
      <xdr:nvCxnSpPr>
        <xdr:cNvPr id="579" name="直線コネクタ 578"/>
        <xdr:cNvCxnSpPr/>
      </xdr:nvCxnSpPr>
      <xdr:spPr>
        <a:xfrm flipV="1">
          <a:off x="15481300" y="9869009"/>
          <a:ext cx="838200" cy="9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62999</xdr:rowOff>
    </xdr:from>
    <xdr:ext cx="599010" cy="259045"/>
    <xdr:sp macro="" textlink="">
      <xdr:nvSpPr>
        <xdr:cNvPr id="580" name="教育費平均値テキスト"/>
        <xdr:cNvSpPr txBox="1"/>
      </xdr:nvSpPr>
      <xdr:spPr>
        <a:xfrm>
          <a:off x="16370300" y="9835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23764</xdr:rowOff>
    </xdr:from>
    <xdr:to>
      <xdr:col>22</xdr:col>
      <xdr:colOff>365125</xdr:colOff>
      <xdr:row>58</xdr:row>
      <xdr:rowOff>114758</xdr:rowOff>
    </xdr:to>
    <xdr:cxnSp macro="">
      <xdr:nvCxnSpPr>
        <xdr:cNvPr id="582" name="直線コネクタ 581"/>
        <xdr:cNvCxnSpPr/>
      </xdr:nvCxnSpPr>
      <xdr:spPr>
        <a:xfrm flipV="1">
          <a:off x="14592300" y="9967864"/>
          <a:ext cx="889000" cy="9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102402</xdr:rowOff>
    </xdr:from>
    <xdr:to>
      <xdr:col>21</xdr:col>
      <xdr:colOff>161925</xdr:colOff>
      <xdr:row>58</xdr:row>
      <xdr:rowOff>114758</xdr:rowOff>
    </xdr:to>
    <xdr:cxnSp macro="">
      <xdr:nvCxnSpPr>
        <xdr:cNvPr id="585" name="直線コネクタ 584"/>
        <xdr:cNvCxnSpPr/>
      </xdr:nvCxnSpPr>
      <xdr:spPr>
        <a:xfrm>
          <a:off x="13703300" y="10046502"/>
          <a:ext cx="889000" cy="1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102402</xdr:rowOff>
    </xdr:from>
    <xdr:to>
      <xdr:col>19</xdr:col>
      <xdr:colOff>644525</xdr:colOff>
      <xdr:row>58</xdr:row>
      <xdr:rowOff>110292</xdr:rowOff>
    </xdr:to>
    <xdr:cxnSp macro="">
      <xdr:nvCxnSpPr>
        <xdr:cNvPr id="588" name="直線コネクタ 587"/>
        <xdr:cNvCxnSpPr/>
      </xdr:nvCxnSpPr>
      <xdr:spPr>
        <a:xfrm flipV="1">
          <a:off x="12814300" y="10046502"/>
          <a:ext cx="889000" cy="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45559</xdr:rowOff>
    </xdr:from>
    <xdr:to>
      <xdr:col>23</xdr:col>
      <xdr:colOff>568325</xdr:colOff>
      <xdr:row>57</xdr:row>
      <xdr:rowOff>147159</xdr:rowOff>
    </xdr:to>
    <xdr:sp macro="" textlink="">
      <xdr:nvSpPr>
        <xdr:cNvPr id="598" name="円/楕円 597"/>
        <xdr:cNvSpPr/>
      </xdr:nvSpPr>
      <xdr:spPr>
        <a:xfrm>
          <a:off x="16268700" y="981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68436</xdr:rowOff>
    </xdr:from>
    <xdr:ext cx="599010" cy="259045"/>
    <xdr:sp macro="" textlink="">
      <xdr:nvSpPr>
        <xdr:cNvPr id="599" name="教育費該当値テキスト"/>
        <xdr:cNvSpPr txBox="1"/>
      </xdr:nvSpPr>
      <xdr:spPr>
        <a:xfrm>
          <a:off x="16370300" y="9669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152,751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144414</xdr:rowOff>
    </xdr:from>
    <xdr:to>
      <xdr:col>22</xdr:col>
      <xdr:colOff>415925</xdr:colOff>
      <xdr:row>58</xdr:row>
      <xdr:rowOff>74564</xdr:rowOff>
    </xdr:to>
    <xdr:sp macro="" textlink="">
      <xdr:nvSpPr>
        <xdr:cNvPr id="600" name="円/楕円 599"/>
        <xdr:cNvSpPr/>
      </xdr:nvSpPr>
      <xdr:spPr>
        <a:xfrm>
          <a:off x="15430500" y="991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65691</xdr:rowOff>
    </xdr:from>
    <xdr:ext cx="599010" cy="259045"/>
    <xdr:sp macro="" textlink="">
      <xdr:nvSpPr>
        <xdr:cNvPr id="601" name="テキスト ボックス 600"/>
        <xdr:cNvSpPr txBox="1"/>
      </xdr:nvSpPr>
      <xdr:spPr>
        <a:xfrm>
          <a:off x="15181794" y="10009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100,859</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63958</xdr:rowOff>
    </xdr:from>
    <xdr:to>
      <xdr:col>21</xdr:col>
      <xdr:colOff>212725</xdr:colOff>
      <xdr:row>58</xdr:row>
      <xdr:rowOff>165558</xdr:rowOff>
    </xdr:to>
    <xdr:sp macro="" textlink="">
      <xdr:nvSpPr>
        <xdr:cNvPr id="602" name="円/楕円 601"/>
        <xdr:cNvSpPr/>
      </xdr:nvSpPr>
      <xdr:spPr>
        <a:xfrm>
          <a:off x="14541500" y="1000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156685</xdr:rowOff>
    </xdr:from>
    <xdr:ext cx="534377" cy="259045"/>
    <xdr:sp macro="" textlink="">
      <xdr:nvSpPr>
        <xdr:cNvPr id="603" name="テキスト ボックス 602"/>
        <xdr:cNvSpPr txBox="1"/>
      </xdr:nvSpPr>
      <xdr:spPr>
        <a:xfrm>
          <a:off x="14325111" y="1010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53,093</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51602</xdr:rowOff>
    </xdr:from>
    <xdr:to>
      <xdr:col>20</xdr:col>
      <xdr:colOff>9525</xdr:colOff>
      <xdr:row>58</xdr:row>
      <xdr:rowOff>153202</xdr:rowOff>
    </xdr:to>
    <xdr:sp macro="" textlink="">
      <xdr:nvSpPr>
        <xdr:cNvPr id="604" name="円/楕円 603"/>
        <xdr:cNvSpPr/>
      </xdr:nvSpPr>
      <xdr:spPr>
        <a:xfrm>
          <a:off x="13652500" y="999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144329</xdr:rowOff>
    </xdr:from>
    <xdr:ext cx="534377" cy="259045"/>
    <xdr:sp macro="" textlink="">
      <xdr:nvSpPr>
        <xdr:cNvPr id="605" name="テキスト ボックス 604"/>
        <xdr:cNvSpPr txBox="1"/>
      </xdr:nvSpPr>
      <xdr:spPr>
        <a:xfrm>
          <a:off x="13436111" y="100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59,579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59492</xdr:rowOff>
    </xdr:from>
    <xdr:to>
      <xdr:col>18</xdr:col>
      <xdr:colOff>492125</xdr:colOff>
      <xdr:row>58</xdr:row>
      <xdr:rowOff>161092</xdr:rowOff>
    </xdr:to>
    <xdr:sp macro="" textlink="">
      <xdr:nvSpPr>
        <xdr:cNvPr id="606" name="円/楕円 605"/>
        <xdr:cNvSpPr/>
      </xdr:nvSpPr>
      <xdr:spPr>
        <a:xfrm>
          <a:off x="12763500" y="1000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152219</xdr:rowOff>
    </xdr:from>
    <xdr:ext cx="534377" cy="259045"/>
    <xdr:sp macro="" textlink="">
      <xdr:nvSpPr>
        <xdr:cNvPr id="607" name="テキスト ボックス 606"/>
        <xdr:cNvSpPr txBox="1"/>
      </xdr:nvSpPr>
      <xdr:spPr>
        <a:xfrm>
          <a:off x="12547111" y="1009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55,437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129670</xdr:rowOff>
    </xdr:from>
    <xdr:to>
      <xdr:col>23</xdr:col>
      <xdr:colOff>517525</xdr:colOff>
      <xdr:row>78</xdr:row>
      <xdr:rowOff>134700</xdr:rowOff>
    </xdr:to>
    <xdr:cxnSp macro="">
      <xdr:nvCxnSpPr>
        <xdr:cNvPr id="634" name="直線コネクタ 633"/>
        <xdr:cNvCxnSpPr/>
      </xdr:nvCxnSpPr>
      <xdr:spPr>
        <a:xfrm flipV="1">
          <a:off x="15481300" y="13502770"/>
          <a:ext cx="8382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134700</xdr:rowOff>
    </xdr:from>
    <xdr:to>
      <xdr:col>22</xdr:col>
      <xdr:colOff>365125</xdr:colOff>
      <xdr:row>78</xdr:row>
      <xdr:rowOff>139700</xdr:rowOff>
    </xdr:to>
    <xdr:cxnSp macro="">
      <xdr:nvCxnSpPr>
        <xdr:cNvPr id="637" name="直線コネクタ 636"/>
        <xdr:cNvCxnSpPr/>
      </xdr:nvCxnSpPr>
      <xdr:spPr>
        <a:xfrm flipV="1">
          <a:off x="14592300" y="13507800"/>
          <a:ext cx="889000" cy="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40" name="直線コネクタ 639"/>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137851</xdr:rowOff>
    </xdr:from>
    <xdr:to>
      <xdr:col>19</xdr:col>
      <xdr:colOff>644525</xdr:colOff>
      <xdr:row>78</xdr:row>
      <xdr:rowOff>139700</xdr:rowOff>
    </xdr:to>
    <xdr:cxnSp macro="">
      <xdr:nvCxnSpPr>
        <xdr:cNvPr id="643" name="直線コネクタ 642"/>
        <xdr:cNvCxnSpPr/>
      </xdr:nvCxnSpPr>
      <xdr:spPr>
        <a:xfrm>
          <a:off x="12814300" y="13510951"/>
          <a:ext cx="889000" cy="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78870</xdr:rowOff>
    </xdr:from>
    <xdr:to>
      <xdr:col>23</xdr:col>
      <xdr:colOff>568325</xdr:colOff>
      <xdr:row>79</xdr:row>
      <xdr:rowOff>9020</xdr:rowOff>
    </xdr:to>
    <xdr:sp macro="" textlink="">
      <xdr:nvSpPr>
        <xdr:cNvPr id="653" name="円/楕円 652"/>
        <xdr:cNvSpPr/>
      </xdr:nvSpPr>
      <xdr:spPr>
        <a:xfrm>
          <a:off x="16268700" y="1345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34101</xdr:rowOff>
    </xdr:from>
    <xdr:ext cx="469744" cy="259045"/>
    <xdr:sp macro="" textlink="">
      <xdr:nvSpPr>
        <xdr:cNvPr id="654" name="災害復旧費該当値テキスト"/>
        <xdr:cNvSpPr txBox="1"/>
      </xdr:nvSpPr>
      <xdr:spPr>
        <a:xfrm>
          <a:off x="16370300" y="1340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83900</xdr:rowOff>
    </xdr:from>
    <xdr:to>
      <xdr:col>22</xdr:col>
      <xdr:colOff>415925</xdr:colOff>
      <xdr:row>79</xdr:row>
      <xdr:rowOff>14050</xdr:rowOff>
    </xdr:to>
    <xdr:sp macro="" textlink="">
      <xdr:nvSpPr>
        <xdr:cNvPr id="655" name="円/楕円 654"/>
        <xdr:cNvSpPr/>
      </xdr:nvSpPr>
      <xdr:spPr>
        <a:xfrm>
          <a:off x="15430500" y="1345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5177</xdr:rowOff>
    </xdr:from>
    <xdr:ext cx="469744" cy="259045"/>
    <xdr:sp macro="" textlink="">
      <xdr:nvSpPr>
        <xdr:cNvPr id="656" name="テキスト ボックス 655"/>
        <xdr:cNvSpPr txBox="1"/>
      </xdr:nvSpPr>
      <xdr:spPr>
        <a:xfrm>
          <a:off x="15246427" y="1354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7" name="円/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8" name="テキスト ボックス 657"/>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9" name="円/楕円 65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60" name="テキスト ボックス 659"/>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87051</xdr:rowOff>
    </xdr:from>
    <xdr:to>
      <xdr:col>18</xdr:col>
      <xdr:colOff>492125</xdr:colOff>
      <xdr:row>79</xdr:row>
      <xdr:rowOff>17201</xdr:rowOff>
    </xdr:to>
    <xdr:sp macro="" textlink="">
      <xdr:nvSpPr>
        <xdr:cNvPr id="661" name="円/楕円 660"/>
        <xdr:cNvSpPr/>
      </xdr:nvSpPr>
      <xdr:spPr>
        <a:xfrm>
          <a:off x="12763500" y="1346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8328</xdr:rowOff>
    </xdr:from>
    <xdr:ext cx="378565" cy="259045"/>
    <xdr:sp macro="" textlink="">
      <xdr:nvSpPr>
        <xdr:cNvPr id="662" name="テキスト ボックス 661"/>
        <xdr:cNvSpPr txBox="1"/>
      </xdr:nvSpPr>
      <xdr:spPr>
        <a:xfrm>
          <a:off x="12625017" y="1355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125228</xdr:rowOff>
    </xdr:from>
    <xdr:to>
      <xdr:col>23</xdr:col>
      <xdr:colOff>517525</xdr:colOff>
      <xdr:row>97</xdr:row>
      <xdr:rowOff>144356</xdr:rowOff>
    </xdr:to>
    <xdr:cxnSp macro="">
      <xdr:nvCxnSpPr>
        <xdr:cNvPr id="691" name="直線コネクタ 690"/>
        <xdr:cNvCxnSpPr/>
      </xdr:nvCxnSpPr>
      <xdr:spPr>
        <a:xfrm>
          <a:off x="15481300" y="16755878"/>
          <a:ext cx="838200" cy="1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118883</xdr:rowOff>
    </xdr:from>
    <xdr:to>
      <xdr:col>22</xdr:col>
      <xdr:colOff>365125</xdr:colOff>
      <xdr:row>97</xdr:row>
      <xdr:rowOff>125228</xdr:rowOff>
    </xdr:to>
    <xdr:cxnSp macro="">
      <xdr:nvCxnSpPr>
        <xdr:cNvPr id="694" name="直線コネクタ 693"/>
        <xdr:cNvCxnSpPr/>
      </xdr:nvCxnSpPr>
      <xdr:spPr>
        <a:xfrm>
          <a:off x="14592300" y="16749533"/>
          <a:ext cx="889000" cy="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6" name="テキスト ボックス 695"/>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101428</xdr:rowOff>
    </xdr:from>
    <xdr:to>
      <xdr:col>21</xdr:col>
      <xdr:colOff>161925</xdr:colOff>
      <xdr:row>97</xdr:row>
      <xdr:rowOff>118883</xdr:rowOff>
    </xdr:to>
    <xdr:cxnSp macro="">
      <xdr:nvCxnSpPr>
        <xdr:cNvPr id="697" name="直線コネクタ 696"/>
        <xdr:cNvCxnSpPr/>
      </xdr:nvCxnSpPr>
      <xdr:spPr>
        <a:xfrm>
          <a:off x="13703300" y="16732078"/>
          <a:ext cx="889000" cy="1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159514</xdr:rowOff>
    </xdr:from>
    <xdr:ext cx="599010" cy="259045"/>
    <xdr:sp macro="" textlink="">
      <xdr:nvSpPr>
        <xdr:cNvPr id="699" name="テキスト ボックス 698"/>
        <xdr:cNvSpPr txBox="1"/>
      </xdr:nvSpPr>
      <xdr:spPr>
        <a:xfrm>
          <a:off x="14292794"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97529</xdr:rowOff>
    </xdr:from>
    <xdr:to>
      <xdr:col>19</xdr:col>
      <xdr:colOff>644525</xdr:colOff>
      <xdr:row>97</xdr:row>
      <xdr:rowOff>101428</xdr:rowOff>
    </xdr:to>
    <xdr:cxnSp macro="">
      <xdr:nvCxnSpPr>
        <xdr:cNvPr id="700" name="直線コネクタ 699"/>
        <xdr:cNvCxnSpPr/>
      </xdr:nvCxnSpPr>
      <xdr:spPr>
        <a:xfrm>
          <a:off x="12814300" y="16728179"/>
          <a:ext cx="889000" cy="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144108</xdr:rowOff>
    </xdr:from>
    <xdr:ext cx="599010" cy="259045"/>
    <xdr:sp macro="" textlink="">
      <xdr:nvSpPr>
        <xdr:cNvPr id="702" name="テキスト ボックス 701"/>
        <xdr:cNvSpPr txBox="1"/>
      </xdr:nvSpPr>
      <xdr:spPr>
        <a:xfrm>
          <a:off x="13403794" y="1677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151851</xdr:rowOff>
    </xdr:from>
    <xdr:ext cx="599010" cy="259045"/>
    <xdr:sp macro="" textlink="">
      <xdr:nvSpPr>
        <xdr:cNvPr id="704" name="テキスト ボックス 703"/>
        <xdr:cNvSpPr txBox="1"/>
      </xdr:nvSpPr>
      <xdr:spPr>
        <a:xfrm>
          <a:off x="12514794" y="1643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93556</xdr:rowOff>
    </xdr:from>
    <xdr:to>
      <xdr:col>23</xdr:col>
      <xdr:colOff>568325</xdr:colOff>
      <xdr:row>98</xdr:row>
      <xdr:rowOff>23706</xdr:rowOff>
    </xdr:to>
    <xdr:sp macro="" textlink="">
      <xdr:nvSpPr>
        <xdr:cNvPr id="710" name="円/楕円 709"/>
        <xdr:cNvSpPr/>
      </xdr:nvSpPr>
      <xdr:spPr>
        <a:xfrm>
          <a:off x="16268700" y="1672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71983</xdr:rowOff>
    </xdr:from>
    <xdr:ext cx="599010" cy="259045"/>
    <xdr:sp macro="" textlink="">
      <xdr:nvSpPr>
        <xdr:cNvPr id="711" name="公債費該当値テキスト"/>
        <xdr:cNvSpPr txBox="1"/>
      </xdr:nvSpPr>
      <xdr:spPr>
        <a:xfrm>
          <a:off x="16370300" y="16702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127,556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74428</xdr:rowOff>
    </xdr:from>
    <xdr:to>
      <xdr:col>22</xdr:col>
      <xdr:colOff>415925</xdr:colOff>
      <xdr:row>98</xdr:row>
      <xdr:rowOff>4578</xdr:rowOff>
    </xdr:to>
    <xdr:sp macro="" textlink="">
      <xdr:nvSpPr>
        <xdr:cNvPr id="712" name="円/楕円 711"/>
        <xdr:cNvSpPr/>
      </xdr:nvSpPr>
      <xdr:spPr>
        <a:xfrm>
          <a:off x="15430500" y="1670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167155</xdr:rowOff>
    </xdr:from>
    <xdr:ext cx="599010" cy="259045"/>
    <xdr:sp macro="" textlink="">
      <xdr:nvSpPr>
        <xdr:cNvPr id="713" name="テキスト ボックス 712"/>
        <xdr:cNvSpPr txBox="1"/>
      </xdr:nvSpPr>
      <xdr:spPr>
        <a:xfrm>
          <a:off x="15181794" y="1679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137,597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68083</xdr:rowOff>
    </xdr:from>
    <xdr:to>
      <xdr:col>21</xdr:col>
      <xdr:colOff>212725</xdr:colOff>
      <xdr:row>97</xdr:row>
      <xdr:rowOff>169683</xdr:rowOff>
    </xdr:to>
    <xdr:sp macro="" textlink="">
      <xdr:nvSpPr>
        <xdr:cNvPr id="714" name="円/楕円 713"/>
        <xdr:cNvSpPr/>
      </xdr:nvSpPr>
      <xdr:spPr>
        <a:xfrm>
          <a:off x="14541500" y="1669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160810</xdr:rowOff>
    </xdr:from>
    <xdr:ext cx="599010" cy="259045"/>
    <xdr:sp macro="" textlink="">
      <xdr:nvSpPr>
        <xdr:cNvPr id="715" name="テキスト ボックス 714"/>
        <xdr:cNvSpPr txBox="1"/>
      </xdr:nvSpPr>
      <xdr:spPr>
        <a:xfrm>
          <a:off x="14292794" y="16791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140,928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50628</xdr:rowOff>
    </xdr:from>
    <xdr:to>
      <xdr:col>20</xdr:col>
      <xdr:colOff>9525</xdr:colOff>
      <xdr:row>97</xdr:row>
      <xdr:rowOff>152228</xdr:rowOff>
    </xdr:to>
    <xdr:sp macro="" textlink="">
      <xdr:nvSpPr>
        <xdr:cNvPr id="716" name="円/楕円 715"/>
        <xdr:cNvSpPr/>
      </xdr:nvSpPr>
      <xdr:spPr>
        <a:xfrm>
          <a:off x="13652500" y="1668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168755</xdr:rowOff>
    </xdr:from>
    <xdr:ext cx="599010" cy="259045"/>
    <xdr:sp macro="" textlink="">
      <xdr:nvSpPr>
        <xdr:cNvPr id="717" name="テキスト ボックス 716"/>
        <xdr:cNvSpPr txBox="1"/>
      </xdr:nvSpPr>
      <xdr:spPr>
        <a:xfrm>
          <a:off x="13403794" y="1645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150,090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46729</xdr:rowOff>
    </xdr:from>
    <xdr:to>
      <xdr:col>18</xdr:col>
      <xdr:colOff>492125</xdr:colOff>
      <xdr:row>97</xdr:row>
      <xdr:rowOff>148329</xdr:rowOff>
    </xdr:to>
    <xdr:sp macro="" textlink="">
      <xdr:nvSpPr>
        <xdr:cNvPr id="718" name="円/楕円 717"/>
        <xdr:cNvSpPr/>
      </xdr:nvSpPr>
      <xdr:spPr>
        <a:xfrm>
          <a:off x="12763500" y="1667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139456</xdr:rowOff>
    </xdr:from>
    <xdr:ext cx="599010" cy="259045"/>
    <xdr:sp macro="" textlink="">
      <xdr:nvSpPr>
        <xdr:cNvPr id="719" name="テキスト ボックス 718"/>
        <xdr:cNvSpPr txBox="1"/>
      </xdr:nvSpPr>
      <xdr:spPr>
        <a:xfrm>
          <a:off x="12514794" y="16770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主な構成比である総務費は、住民一人当たり</a:t>
          </a:r>
          <a:r>
            <a:rPr kumimoji="1" lang="en-US" altLang="ja-JP" sz="1300">
              <a:latin typeface="ＭＳ Ｐゴシック"/>
            </a:rPr>
            <a:t>375,759</a:t>
          </a:r>
          <a:r>
            <a:rPr kumimoji="1" lang="ja-JP" altLang="en-US" sz="1300">
              <a:latin typeface="ＭＳ Ｐゴシック"/>
            </a:rPr>
            <a:t>円となっている。前年度と比較しても住民一人当たり</a:t>
          </a:r>
          <a:r>
            <a:rPr kumimoji="1" lang="en-US" altLang="ja-JP" sz="1300">
              <a:latin typeface="ＭＳ Ｐゴシック"/>
            </a:rPr>
            <a:t>116,054</a:t>
          </a:r>
          <a:r>
            <a:rPr kumimoji="1" lang="ja-JP" altLang="en-US" sz="1300">
              <a:latin typeface="ＭＳ Ｐゴシック"/>
            </a:rPr>
            <a:t>円増加している。これは地方創生関連事業による増が大きく影響している。</a:t>
          </a:r>
          <a:endParaRPr kumimoji="1" lang="en-US" altLang="ja-JP" sz="1300">
            <a:latin typeface="ＭＳ Ｐゴシック"/>
          </a:endParaRPr>
        </a:p>
        <a:p>
          <a:r>
            <a:rPr kumimoji="1" lang="ja-JP" altLang="en-US" sz="1300">
              <a:latin typeface="ＭＳ Ｐゴシック"/>
            </a:rPr>
            <a:t>　また、主な増額要因である農林水産業費は、住民一人当たり</a:t>
          </a:r>
          <a:r>
            <a:rPr kumimoji="1" lang="en-US" altLang="ja-JP" sz="1300">
              <a:latin typeface="ＭＳ Ｐゴシック"/>
            </a:rPr>
            <a:t>191,930</a:t>
          </a:r>
          <a:r>
            <a:rPr kumimoji="1" lang="ja-JP" altLang="en-US" sz="1300">
              <a:latin typeface="ＭＳ Ｐゴシック"/>
            </a:rPr>
            <a:t>円となっている。前年度と比較して住民一人当たり</a:t>
          </a:r>
          <a:r>
            <a:rPr kumimoji="1" lang="en-US" altLang="ja-JP" sz="1300">
              <a:latin typeface="ＭＳ Ｐゴシック"/>
            </a:rPr>
            <a:t>119,596</a:t>
          </a:r>
          <a:r>
            <a:rPr kumimoji="1" lang="ja-JP" altLang="en-US" sz="1300">
              <a:latin typeface="ＭＳ Ｐゴシック"/>
            </a:rPr>
            <a:t>円増加している。これは佐井村漁業協同組合経営資金貸付金による増が大きく影響している。</a:t>
          </a:r>
          <a:endParaRPr kumimoji="1" lang="en-US" altLang="ja-JP" sz="1300">
            <a:latin typeface="ＭＳ Ｐゴシック"/>
          </a:endParaRPr>
        </a:p>
        <a:p>
          <a:r>
            <a:rPr kumimoji="1" lang="ja-JP" altLang="en-US" sz="1300">
              <a:latin typeface="ＭＳ Ｐゴシック"/>
            </a:rPr>
            <a:t>　主な減額要因の消防費は、住民一人当たり</a:t>
          </a:r>
          <a:r>
            <a:rPr kumimoji="1" lang="en-US" altLang="ja-JP" sz="1300">
              <a:latin typeface="ＭＳ Ｐゴシック"/>
            </a:rPr>
            <a:t>105,401</a:t>
          </a:r>
          <a:r>
            <a:rPr kumimoji="1" lang="ja-JP" altLang="en-US" sz="1300">
              <a:latin typeface="ＭＳ Ｐゴシック"/>
            </a:rPr>
            <a:t>円となっている。前年度と比較して住民一人当たり</a:t>
          </a:r>
          <a:r>
            <a:rPr kumimoji="1" lang="en-US" altLang="ja-JP" sz="1300">
              <a:latin typeface="ＭＳ Ｐゴシック"/>
            </a:rPr>
            <a:t>35,606</a:t>
          </a:r>
          <a:r>
            <a:rPr kumimoji="1" lang="ja-JP" altLang="en-US" sz="1300">
              <a:latin typeface="ＭＳ Ｐゴシック"/>
            </a:rPr>
            <a:t>円減少している。これは水槽付消防ポンプ車及び高規格救急車、高度救命用資器材の整備完了による減が大きく影響している。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青森県佐井村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標準財政規模に対する実質収支額の割合は、年度により増減はあるものの、５年間の平均では</a:t>
          </a:r>
          <a:r>
            <a:rPr kumimoji="1" lang="en-US" altLang="ja-JP" sz="1400">
              <a:latin typeface="ＭＳ ゴシック" pitchFamily="49" charset="-128"/>
              <a:ea typeface="ＭＳ ゴシック" pitchFamily="49" charset="-128"/>
            </a:rPr>
            <a:t>3.78</a:t>
          </a:r>
          <a:r>
            <a:rPr kumimoji="1" lang="ja-JP" altLang="en-US" sz="1400">
              <a:latin typeface="ＭＳ ゴシック" pitchFamily="49" charset="-128"/>
              <a:ea typeface="ＭＳ ゴシック" pitchFamily="49" charset="-128"/>
            </a:rPr>
            <a:t>となり、財政運営の健全化性は維持されている。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また、財政調整基金残高の割合も年々増加しており、今後も基金に頼らない財政運営が維持できるように行政の効率化に努める。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青森県佐井村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年度は一般会計・特別会計ともに赤字は発生していなかったものの、平成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年度は国保会計において約</a:t>
          </a:r>
          <a:r>
            <a:rPr kumimoji="1" lang="en-US" altLang="ja-JP" sz="1400">
              <a:latin typeface="ＭＳ ゴシック" pitchFamily="49" charset="-128"/>
              <a:ea typeface="ＭＳ ゴシック" pitchFamily="49" charset="-128"/>
            </a:rPr>
            <a:t>1,200</a:t>
          </a:r>
          <a:r>
            <a:rPr kumimoji="1" lang="ja-JP" altLang="en-US" sz="1400">
              <a:latin typeface="ＭＳ ゴシック" pitchFamily="49" charset="-128"/>
              <a:ea typeface="ＭＳ ゴシック" pitchFamily="49" charset="-128"/>
            </a:rPr>
            <a:t>万円の赤字、平成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年度も国保会計において約</a:t>
          </a:r>
          <a:r>
            <a:rPr kumimoji="1" lang="en-US" altLang="ja-JP" sz="1400">
              <a:latin typeface="ＭＳ ゴシック" pitchFamily="49" charset="-128"/>
              <a:ea typeface="ＭＳ ゴシック" pitchFamily="49" charset="-128"/>
            </a:rPr>
            <a:t>900</a:t>
          </a:r>
          <a:r>
            <a:rPr kumimoji="1" lang="ja-JP" altLang="en-US" sz="1400">
              <a:latin typeface="ＭＳ ゴシック" pitchFamily="49" charset="-128"/>
              <a:ea typeface="ＭＳ ゴシック" pitchFamily="49" charset="-128"/>
            </a:rPr>
            <a:t>万円の赤字となった。その他の公営企業会計においても、一般会計に頼った状況である。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国保・後期会計はルール分のみの繰出で済んでいるが、簡易水道・下水道会計は基準外繰出があり、特に下水道会計については、公債費の償還のピークを迎えていることから、料金の見直しや加入（接続）促進を図り、健全な経営の確保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3246833</v>
      </c>
      <c r="BO4" s="409"/>
      <c r="BP4" s="409"/>
      <c r="BQ4" s="409"/>
      <c r="BR4" s="409"/>
      <c r="BS4" s="409"/>
      <c r="BT4" s="409"/>
      <c r="BU4" s="410"/>
      <c r="BV4" s="408">
        <v>2640737</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4.2</v>
      </c>
      <c r="CU4" s="586"/>
      <c r="CV4" s="586"/>
      <c r="CW4" s="586"/>
      <c r="CX4" s="586"/>
      <c r="CY4" s="586"/>
      <c r="CZ4" s="586"/>
      <c r="DA4" s="587"/>
      <c r="DB4" s="585">
        <v>4.3</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3158376</v>
      </c>
      <c r="BO5" s="414"/>
      <c r="BP5" s="414"/>
      <c r="BQ5" s="414"/>
      <c r="BR5" s="414"/>
      <c r="BS5" s="414"/>
      <c r="BT5" s="414"/>
      <c r="BU5" s="415"/>
      <c r="BV5" s="413">
        <v>2538353</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88.1</v>
      </c>
      <c r="CU5" s="384"/>
      <c r="CV5" s="384"/>
      <c r="CW5" s="384"/>
      <c r="CX5" s="384"/>
      <c r="CY5" s="384"/>
      <c r="CZ5" s="384"/>
      <c r="DA5" s="385"/>
      <c r="DB5" s="383">
        <v>87.9</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88457</v>
      </c>
      <c r="BO6" s="414"/>
      <c r="BP6" s="414"/>
      <c r="BQ6" s="414"/>
      <c r="BR6" s="414"/>
      <c r="BS6" s="414"/>
      <c r="BT6" s="414"/>
      <c r="BU6" s="415"/>
      <c r="BV6" s="413">
        <v>102384</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92.3</v>
      </c>
      <c r="CU6" s="560"/>
      <c r="CV6" s="560"/>
      <c r="CW6" s="560"/>
      <c r="CX6" s="560"/>
      <c r="CY6" s="560"/>
      <c r="CZ6" s="560"/>
      <c r="DA6" s="561"/>
      <c r="DB6" s="559">
        <v>92.2</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19362</v>
      </c>
      <c r="BO7" s="414"/>
      <c r="BP7" s="414"/>
      <c r="BQ7" s="414"/>
      <c r="BR7" s="414"/>
      <c r="BS7" s="414"/>
      <c r="BT7" s="414"/>
      <c r="BU7" s="415"/>
      <c r="BV7" s="413">
        <v>32795</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1662789</v>
      </c>
      <c r="CU7" s="414"/>
      <c r="CV7" s="414"/>
      <c r="CW7" s="414"/>
      <c r="CX7" s="414"/>
      <c r="CY7" s="414"/>
      <c r="CZ7" s="414"/>
      <c r="DA7" s="415"/>
      <c r="DB7" s="413">
        <v>1616445</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69095</v>
      </c>
      <c r="BO8" s="414"/>
      <c r="BP8" s="414"/>
      <c r="BQ8" s="414"/>
      <c r="BR8" s="414"/>
      <c r="BS8" s="414"/>
      <c r="BT8" s="414"/>
      <c r="BU8" s="415"/>
      <c r="BV8" s="413">
        <v>69589</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0.11</v>
      </c>
      <c r="CU8" s="523"/>
      <c r="CV8" s="523"/>
      <c r="CW8" s="523"/>
      <c r="CX8" s="523"/>
      <c r="CY8" s="523"/>
      <c r="CZ8" s="523"/>
      <c r="DA8" s="524"/>
      <c r="DB8" s="522">
        <v>0.11</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2148</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-494</v>
      </c>
      <c r="BO9" s="414"/>
      <c r="BP9" s="414"/>
      <c r="BQ9" s="414"/>
      <c r="BR9" s="414"/>
      <c r="BS9" s="414"/>
      <c r="BT9" s="414"/>
      <c r="BU9" s="415"/>
      <c r="BV9" s="413">
        <v>14567</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12</v>
      </c>
      <c r="CU9" s="384"/>
      <c r="CV9" s="384"/>
      <c r="CW9" s="384"/>
      <c r="CX9" s="384"/>
      <c r="CY9" s="384"/>
      <c r="CZ9" s="384"/>
      <c r="DA9" s="385"/>
      <c r="DB9" s="383">
        <v>15.4</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2422</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158316</v>
      </c>
      <c r="BO10" s="414"/>
      <c r="BP10" s="414"/>
      <c r="BQ10" s="414"/>
      <c r="BR10" s="414"/>
      <c r="BS10" s="414"/>
      <c r="BT10" s="414"/>
      <c r="BU10" s="415"/>
      <c r="BV10" s="413">
        <v>87703</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101</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2237</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2235</v>
      </c>
      <c r="S13" s="515"/>
      <c r="T13" s="515"/>
      <c r="U13" s="515"/>
      <c r="V13" s="516"/>
      <c r="W13" s="502" t="s">
        <v>120</v>
      </c>
      <c r="X13" s="426"/>
      <c r="Y13" s="426"/>
      <c r="Z13" s="426"/>
      <c r="AA13" s="426"/>
      <c r="AB13" s="427"/>
      <c r="AC13" s="389">
        <v>240</v>
      </c>
      <c r="AD13" s="390"/>
      <c r="AE13" s="390"/>
      <c r="AF13" s="390"/>
      <c r="AG13" s="391"/>
      <c r="AH13" s="389">
        <v>297</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157822</v>
      </c>
      <c r="BO13" s="414"/>
      <c r="BP13" s="414"/>
      <c r="BQ13" s="414"/>
      <c r="BR13" s="414"/>
      <c r="BS13" s="414"/>
      <c r="BT13" s="414"/>
      <c r="BU13" s="415"/>
      <c r="BV13" s="413">
        <v>102270</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12.8</v>
      </c>
      <c r="CU13" s="384"/>
      <c r="CV13" s="384"/>
      <c r="CW13" s="384"/>
      <c r="CX13" s="384"/>
      <c r="CY13" s="384"/>
      <c r="CZ13" s="384"/>
      <c r="DA13" s="385"/>
      <c r="DB13" s="383">
        <v>14</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2292</v>
      </c>
      <c r="S14" s="515"/>
      <c r="T14" s="515"/>
      <c r="U14" s="515"/>
      <c r="V14" s="516"/>
      <c r="W14" s="517"/>
      <c r="X14" s="429"/>
      <c r="Y14" s="429"/>
      <c r="Z14" s="429"/>
      <c r="AA14" s="429"/>
      <c r="AB14" s="430"/>
      <c r="AC14" s="507">
        <v>22.2</v>
      </c>
      <c r="AD14" s="508"/>
      <c r="AE14" s="508"/>
      <c r="AF14" s="508"/>
      <c r="AG14" s="509"/>
      <c r="AH14" s="507">
        <v>25.4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t="s">
        <v>117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2290</v>
      </c>
      <c r="S15" s="515"/>
      <c r="T15" s="515"/>
      <c r="U15" s="515"/>
      <c r="V15" s="516"/>
      <c r="W15" s="502" t="s">
        <v>127</v>
      </c>
      <c r="X15" s="426"/>
      <c r="Y15" s="426"/>
      <c r="Z15" s="426"/>
      <c r="AA15" s="426"/>
      <c r="AB15" s="427"/>
      <c r="AC15" s="389">
        <v>340</v>
      </c>
      <c r="AD15" s="390"/>
      <c r="AE15" s="390"/>
      <c r="AF15" s="390"/>
      <c r="AG15" s="391"/>
      <c r="AH15" s="389">
        <v>331</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169379</v>
      </c>
      <c r="BO15" s="409"/>
      <c r="BP15" s="409"/>
      <c r="BQ15" s="409"/>
      <c r="BR15" s="409"/>
      <c r="BS15" s="409"/>
      <c r="BT15" s="409"/>
      <c r="BU15" s="410"/>
      <c r="BV15" s="408">
        <v>164044</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31.5</v>
      </c>
      <c r="AD16" s="508"/>
      <c r="AE16" s="508"/>
      <c r="AF16" s="508"/>
      <c r="AG16" s="509"/>
      <c r="AH16" s="507">
        <v>28.3</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1543182</v>
      </c>
      <c r="BO16" s="414"/>
      <c r="BP16" s="414"/>
      <c r="BQ16" s="414"/>
      <c r="BR16" s="414"/>
      <c r="BS16" s="414"/>
      <c r="BT16" s="414"/>
      <c r="BU16" s="415"/>
      <c r="BV16" s="413">
        <v>1449675</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499</v>
      </c>
      <c r="AD17" s="390"/>
      <c r="AE17" s="390"/>
      <c r="AF17" s="390"/>
      <c r="AG17" s="391"/>
      <c r="AH17" s="389">
        <v>540</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211964</v>
      </c>
      <c r="BO17" s="414"/>
      <c r="BP17" s="414"/>
      <c r="BQ17" s="414"/>
      <c r="BR17" s="414"/>
      <c r="BS17" s="414"/>
      <c r="BT17" s="414"/>
      <c r="BU17" s="415"/>
      <c r="BV17" s="413">
        <v>208795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135.04</v>
      </c>
      <c r="M18" s="478"/>
      <c r="N18" s="478"/>
      <c r="O18" s="478"/>
      <c r="P18" s="478"/>
      <c r="Q18" s="478"/>
      <c r="R18" s="479"/>
      <c r="S18" s="479"/>
      <c r="T18" s="479"/>
      <c r="U18" s="479"/>
      <c r="V18" s="480"/>
      <c r="W18" s="494"/>
      <c r="X18" s="495"/>
      <c r="Y18" s="495"/>
      <c r="Z18" s="495"/>
      <c r="AA18" s="495"/>
      <c r="AB18" s="503"/>
      <c r="AC18" s="377">
        <v>46.2</v>
      </c>
      <c r="AD18" s="378"/>
      <c r="AE18" s="378"/>
      <c r="AF18" s="378"/>
      <c r="AG18" s="481"/>
      <c r="AH18" s="377">
        <v>46.2</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1471293</v>
      </c>
      <c r="BO18" s="414"/>
      <c r="BP18" s="414"/>
      <c r="BQ18" s="414"/>
      <c r="BR18" s="414"/>
      <c r="BS18" s="414"/>
      <c r="BT18" s="414"/>
      <c r="BU18" s="415"/>
      <c r="BV18" s="413">
        <v>1416869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16</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2361222</v>
      </c>
      <c r="BO19" s="414"/>
      <c r="BP19" s="414"/>
      <c r="BQ19" s="414"/>
      <c r="BR19" s="414"/>
      <c r="BS19" s="414"/>
      <c r="BT19" s="414"/>
      <c r="BU19" s="415"/>
      <c r="BV19" s="413">
        <v>2029285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906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1735881</v>
      </c>
      <c r="BO23" s="414"/>
      <c r="BP23" s="414"/>
      <c r="BQ23" s="414"/>
      <c r="BR23" s="414"/>
      <c r="BS23" s="414"/>
      <c r="BT23" s="414"/>
      <c r="BU23" s="415"/>
      <c r="BV23" s="413">
        <v>1893178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5180</v>
      </c>
      <c r="R24" s="390"/>
      <c r="S24" s="390"/>
      <c r="T24" s="390"/>
      <c r="U24" s="390"/>
      <c r="V24" s="391"/>
      <c r="W24" s="455"/>
      <c r="X24" s="446"/>
      <c r="Y24" s="447"/>
      <c r="Z24" s="386" t="s">
        <v>150</v>
      </c>
      <c r="AA24" s="387"/>
      <c r="AB24" s="387"/>
      <c r="AC24" s="387"/>
      <c r="AD24" s="387"/>
      <c r="AE24" s="387"/>
      <c r="AF24" s="387"/>
      <c r="AG24" s="388"/>
      <c r="AH24" s="389">
        <v>40</v>
      </c>
      <c r="AI24" s="390"/>
      <c r="AJ24" s="390"/>
      <c r="AK24" s="390"/>
      <c r="AL24" s="391"/>
      <c r="AM24" s="389">
        <v>112160</v>
      </c>
      <c r="AN24" s="390"/>
      <c r="AO24" s="390"/>
      <c r="AP24" s="390"/>
      <c r="AQ24" s="390"/>
      <c r="AR24" s="391"/>
      <c r="AS24" s="389">
        <v>2804</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1516741</v>
      </c>
      <c r="BO24" s="414"/>
      <c r="BP24" s="414"/>
      <c r="BQ24" s="414"/>
      <c r="BR24" s="414"/>
      <c r="BS24" s="414"/>
      <c r="BT24" s="414"/>
      <c r="BU24" s="415"/>
      <c r="BV24" s="413">
        <v>1639721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4656</v>
      </c>
      <c r="R25" s="390"/>
      <c r="S25" s="390"/>
      <c r="T25" s="390"/>
      <c r="U25" s="390"/>
      <c r="V25" s="391"/>
      <c r="W25" s="455"/>
      <c r="X25" s="446"/>
      <c r="Y25" s="447"/>
      <c r="Z25" s="386" t="s">
        <v>153</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182161</v>
      </c>
      <c r="BO25" s="409"/>
      <c r="BP25" s="409"/>
      <c r="BQ25" s="409"/>
      <c r="BR25" s="409"/>
      <c r="BS25" s="409"/>
      <c r="BT25" s="409"/>
      <c r="BU25" s="410"/>
      <c r="BV25" s="408">
        <v>250433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4400</v>
      </c>
      <c r="R26" s="390"/>
      <c r="S26" s="390"/>
      <c r="T26" s="390"/>
      <c r="U26" s="390"/>
      <c r="V26" s="391"/>
      <c r="W26" s="455"/>
      <c r="X26" s="446"/>
      <c r="Y26" s="447"/>
      <c r="Z26" s="386" t="s">
        <v>156</v>
      </c>
      <c r="AA26" s="468"/>
      <c r="AB26" s="468"/>
      <c r="AC26" s="468"/>
      <c r="AD26" s="468"/>
      <c r="AE26" s="468"/>
      <c r="AF26" s="468"/>
      <c r="AG26" s="469"/>
      <c r="AH26" s="389">
        <v>1</v>
      </c>
      <c r="AI26" s="390"/>
      <c r="AJ26" s="390"/>
      <c r="AK26" s="390"/>
      <c r="AL26" s="391"/>
      <c r="AM26" s="389" t="s">
        <v>157</v>
      </c>
      <c r="AN26" s="390"/>
      <c r="AO26" s="390"/>
      <c r="AP26" s="390"/>
      <c r="AQ26" s="390"/>
      <c r="AR26" s="391"/>
      <c r="AS26" s="389" t="s">
        <v>157</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2421</v>
      </c>
      <c r="R27" s="390"/>
      <c r="S27" s="390"/>
      <c r="T27" s="390"/>
      <c r="U27" s="390"/>
      <c r="V27" s="391"/>
      <c r="W27" s="455"/>
      <c r="X27" s="446"/>
      <c r="Y27" s="447"/>
      <c r="Z27" s="386" t="s">
        <v>160</v>
      </c>
      <c r="AA27" s="387"/>
      <c r="AB27" s="387"/>
      <c r="AC27" s="387"/>
      <c r="AD27" s="387"/>
      <c r="AE27" s="387"/>
      <c r="AF27" s="387"/>
      <c r="AG27" s="388"/>
      <c r="AH27" s="389" t="s">
        <v>117</v>
      </c>
      <c r="AI27" s="390"/>
      <c r="AJ27" s="390"/>
      <c r="AK27" s="390"/>
      <c r="AL27" s="391"/>
      <c r="AM27" s="389" t="s">
        <v>117</v>
      </c>
      <c r="AN27" s="390"/>
      <c r="AO27" s="390"/>
      <c r="AP27" s="390"/>
      <c r="AQ27" s="390"/>
      <c r="AR27" s="391"/>
      <c r="AS27" s="389" t="s">
        <v>117</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1299</v>
      </c>
      <c r="BO27" s="417"/>
      <c r="BP27" s="417"/>
      <c r="BQ27" s="417"/>
      <c r="BR27" s="417"/>
      <c r="BS27" s="417"/>
      <c r="BT27" s="417"/>
      <c r="BU27" s="418"/>
      <c r="BV27" s="416">
        <v>1298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2016</v>
      </c>
      <c r="R28" s="390"/>
      <c r="S28" s="390"/>
      <c r="T28" s="390"/>
      <c r="U28" s="390"/>
      <c r="V28" s="391"/>
      <c r="W28" s="455"/>
      <c r="X28" s="446"/>
      <c r="Y28" s="447"/>
      <c r="Z28" s="386" t="s">
        <v>163</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649454</v>
      </c>
      <c r="BO28" s="409"/>
      <c r="BP28" s="409"/>
      <c r="BQ28" s="409"/>
      <c r="BR28" s="409"/>
      <c r="BS28" s="409"/>
      <c r="BT28" s="409"/>
      <c r="BU28" s="410"/>
      <c r="BV28" s="408">
        <v>491138</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6</v>
      </c>
      <c r="M29" s="390"/>
      <c r="N29" s="390"/>
      <c r="O29" s="390"/>
      <c r="P29" s="391"/>
      <c r="Q29" s="389">
        <v>1926</v>
      </c>
      <c r="R29" s="390"/>
      <c r="S29" s="390"/>
      <c r="T29" s="390"/>
      <c r="U29" s="390"/>
      <c r="V29" s="391"/>
      <c r="W29" s="456"/>
      <c r="X29" s="457"/>
      <c r="Y29" s="458"/>
      <c r="Z29" s="386" t="s">
        <v>167</v>
      </c>
      <c r="AA29" s="387"/>
      <c r="AB29" s="387"/>
      <c r="AC29" s="387"/>
      <c r="AD29" s="387"/>
      <c r="AE29" s="387"/>
      <c r="AF29" s="387"/>
      <c r="AG29" s="388"/>
      <c r="AH29" s="389">
        <v>40</v>
      </c>
      <c r="AI29" s="390"/>
      <c r="AJ29" s="390"/>
      <c r="AK29" s="390"/>
      <c r="AL29" s="391"/>
      <c r="AM29" s="389">
        <v>112160</v>
      </c>
      <c r="AN29" s="390"/>
      <c r="AO29" s="390"/>
      <c r="AP29" s="390"/>
      <c r="AQ29" s="390"/>
      <c r="AR29" s="391"/>
      <c r="AS29" s="389">
        <v>2804</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303763</v>
      </c>
      <c r="BO29" s="414"/>
      <c r="BP29" s="414"/>
      <c r="BQ29" s="414"/>
      <c r="BR29" s="414"/>
      <c r="BS29" s="414"/>
      <c r="BT29" s="414"/>
      <c r="BU29" s="415"/>
      <c r="BV29" s="413">
        <v>268727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94.7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668835</v>
      </c>
      <c r="BO30" s="417"/>
      <c r="BP30" s="417"/>
      <c r="BQ30" s="417"/>
      <c r="BR30" s="417"/>
      <c r="BS30" s="417"/>
      <c r="BT30" s="417"/>
      <c r="BU30" s="418"/>
      <c r="BV30" s="416">
        <v>858344</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5</v>
      </c>
      <c r="BF34" s="373"/>
      <c r="BG34" s="372" t="str">
        <f>IF('各会計、関係団体の財政状況及び健全化判断比率'!B31="","",'各会計、関係団体の財政状況及び健全化判断比率'!B31)</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一部事務組合下北医療センター</v>
      </c>
      <c r="BZ34" s="372"/>
      <c r="CA34" s="372"/>
      <c r="CB34" s="372"/>
      <c r="CC34" s="372"/>
      <c r="CD34" s="372"/>
      <c r="CE34" s="372"/>
      <c r="CF34" s="372"/>
      <c r="CG34" s="372"/>
      <c r="CH34" s="372"/>
      <c r="CI34" s="372"/>
      <c r="CJ34" s="372"/>
      <c r="CK34" s="372"/>
      <c r="CL34" s="372"/>
      <c r="CM34" s="372"/>
      <c r="CN34" s="165"/>
      <c r="CO34" s="373">
        <f>IF(CQ34="","",MAX(C34:D43,U34:V43,AM34:AN43,BE34:BF43,BW34:BX43)+1)</f>
        <v>15</v>
      </c>
      <c r="CP34" s="373"/>
      <c r="CQ34" s="372" t="str">
        <f>IF('各会計、関係団体の財政状況及び健全化判断比率'!BS7="","",'各会計、関係団体の財政状況及び健全化判断比率'!BS7)</f>
        <v>佐井定期観光</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6</v>
      </c>
      <c r="BF35" s="373"/>
      <c r="BG35" s="372" t="str">
        <f>IF('各会計、関係団体の財政状況及び健全化判断比率'!B32="","",'各会計、関係団体の財政状況及び健全化判断比率'!B32)</f>
        <v>下水道事業特別会計</v>
      </c>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下北地域広域行政事務組合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青森県後期高齢者広域連合（一般会計分）</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青森県後期高齢者広域連合（特別会計分）</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青森県市町村総合事務組合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12</v>
      </c>
      <c r="BX39" s="373"/>
      <c r="BY39" s="372" t="str">
        <f>IF('各会計、関係団体の財政状況及び健全化判断比率'!B73="","",'各会計、関係団体の財政状況及び健全化判断比率'!B73)</f>
        <v>青森県交通災害共済組合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13</v>
      </c>
      <c r="BX40" s="373"/>
      <c r="BY40" s="372" t="str">
        <f>IF('各会計、関係団体の財政状況及び健全化判断比率'!B74="","",'各会計、関係団体の財政状況及び健全化判断比率'!B74)</f>
        <v>青森県市町村職員退職手当組合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14</v>
      </c>
      <c r="BX41" s="373"/>
      <c r="BY41" s="372" t="str">
        <f>IF('各会計、関係団体の財政状況及び健全化判断比率'!B75="","",'各会計、関係団体の財政状況及び健全化判断比率'!B75)</f>
        <v>青森県市長会館管理組合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3" t="s">
        <v>523</v>
      </c>
      <c r="D34" s="1183"/>
      <c r="E34" s="1184"/>
      <c r="F34" s="32">
        <v>0.11</v>
      </c>
      <c r="G34" s="33">
        <v>1.02</v>
      </c>
      <c r="H34" s="33">
        <v>0.17</v>
      </c>
      <c r="I34" s="33" t="s">
        <v>524</v>
      </c>
      <c r="J34" s="34" t="s">
        <v>525</v>
      </c>
      <c r="K34" s="22"/>
      <c r="L34" s="22"/>
      <c r="M34" s="22"/>
      <c r="N34" s="22"/>
      <c r="O34" s="22"/>
      <c r="P34" s="22"/>
    </row>
    <row r="35" spans="1:16" ht="39" customHeight="1">
      <c r="A35" s="22"/>
      <c r="B35" s="35"/>
      <c r="C35" s="1177" t="s">
        <v>526</v>
      </c>
      <c r="D35" s="1178"/>
      <c r="E35" s="1179"/>
      <c r="F35" s="36">
        <v>3.89</v>
      </c>
      <c r="G35" s="37">
        <v>3</v>
      </c>
      <c r="H35" s="37">
        <v>3.56</v>
      </c>
      <c r="I35" s="37">
        <v>4.3</v>
      </c>
      <c r="J35" s="38">
        <v>4.1500000000000004</v>
      </c>
      <c r="K35" s="22"/>
      <c r="L35" s="22"/>
      <c r="M35" s="22"/>
      <c r="N35" s="22"/>
      <c r="O35" s="22"/>
      <c r="P35" s="22"/>
    </row>
    <row r="36" spans="1:16" ht="39" customHeight="1">
      <c r="A36" s="22"/>
      <c r="B36" s="35"/>
      <c r="C36" s="1177" t="s">
        <v>527</v>
      </c>
      <c r="D36" s="1178"/>
      <c r="E36" s="1179"/>
      <c r="F36" s="36">
        <v>0.72</v>
      </c>
      <c r="G36" s="37">
        <v>0.74</v>
      </c>
      <c r="H36" s="37">
        <v>0.67</v>
      </c>
      <c r="I36" s="37">
        <v>0.91</v>
      </c>
      <c r="J36" s="38">
        <v>0.28000000000000003</v>
      </c>
      <c r="K36" s="22"/>
      <c r="L36" s="22"/>
      <c r="M36" s="22"/>
      <c r="N36" s="22"/>
      <c r="O36" s="22"/>
      <c r="P36" s="22"/>
    </row>
    <row r="37" spans="1:16" ht="39" customHeight="1">
      <c r="A37" s="22"/>
      <c r="B37" s="35"/>
      <c r="C37" s="1177" t="s">
        <v>528</v>
      </c>
      <c r="D37" s="1178"/>
      <c r="E37" s="1179"/>
      <c r="F37" s="36">
        <v>0</v>
      </c>
      <c r="G37" s="37">
        <v>0</v>
      </c>
      <c r="H37" s="37">
        <v>0.04</v>
      </c>
      <c r="I37" s="37">
        <v>0</v>
      </c>
      <c r="J37" s="38">
        <v>0</v>
      </c>
      <c r="K37" s="22"/>
      <c r="L37" s="22"/>
      <c r="M37" s="22"/>
      <c r="N37" s="22"/>
      <c r="O37" s="22"/>
      <c r="P37" s="22"/>
    </row>
    <row r="38" spans="1:16" ht="39" customHeight="1">
      <c r="A38" s="22"/>
      <c r="B38" s="35"/>
      <c r="C38" s="1177" t="s">
        <v>529</v>
      </c>
      <c r="D38" s="1178"/>
      <c r="E38" s="1179"/>
      <c r="F38" s="36">
        <v>0</v>
      </c>
      <c r="G38" s="37">
        <v>0</v>
      </c>
      <c r="H38" s="37">
        <v>0</v>
      </c>
      <c r="I38" s="37">
        <v>0</v>
      </c>
      <c r="J38" s="38">
        <v>0</v>
      </c>
      <c r="K38" s="22"/>
      <c r="L38" s="22"/>
      <c r="M38" s="22"/>
      <c r="N38" s="22"/>
      <c r="O38" s="22"/>
      <c r="P38" s="22"/>
    </row>
    <row r="39" spans="1:16" ht="39" customHeight="1">
      <c r="A39" s="22"/>
      <c r="B39" s="35"/>
      <c r="C39" s="1177" t="s">
        <v>530</v>
      </c>
      <c r="D39" s="1178"/>
      <c r="E39" s="1179"/>
      <c r="F39" s="36">
        <v>0</v>
      </c>
      <c r="G39" s="37">
        <v>0</v>
      </c>
      <c r="H39" s="37">
        <v>0</v>
      </c>
      <c r="I39" s="37">
        <v>0</v>
      </c>
      <c r="J39" s="38">
        <v>0</v>
      </c>
      <c r="K39" s="22"/>
      <c r="L39" s="22"/>
      <c r="M39" s="22"/>
      <c r="N39" s="22"/>
      <c r="O39" s="22"/>
      <c r="P39" s="22"/>
    </row>
    <row r="40" spans="1:16" ht="39" customHeight="1">
      <c r="A40" s="22"/>
      <c r="B40" s="35"/>
      <c r="C40" s="1177"/>
      <c r="D40" s="1178"/>
      <c r="E40" s="1179"/>
      <c r="F40" s="36"/>
      <c r="G40" s="37"/>
      <c r="H40" s="37"/>
      <c r="I40" s="37"/>
      <c r="J40" s="38"/>
      <c r="K40" s="22"/>
      <c r="L40" s="22"/>
      <c r="M40" s="22"/>
      <c r="N40" s="22"/>
      <c r="O40" s="22"/>
      <c r="P40" s="22"/>
    </row>
    <row r="41" spans="1:16" ht="39" customHeight="1">
      <c r="A41" s="22"/>
      <c r="B41" s="35"/>
      <c r="C41" s="1177"/>
      <c r="D41" s="1178"/>
      <c r="E41" s="1179"/>
      <c r="F41" s="36"/>
      <c r="G41" s="37"/>
      <c r="H41" s="37"/>
      <c r="I41" s="37"/>
      <c r="J41" s="38"/>
      <c r="K41" s="22"/>
      <c r="L41" s="22"/>
      <c r="M41" s="22"/>
      <c r="N41" s="22"/>
      <c r="O41" s="22"/>
      <c r="P41" s="22"/>
    </row>
    <row r="42" spans="1:16" ht="39" customHeight="1">
      <c r="A42" s="22"/>
      <c r="B42" s="39"/>
      <c r="C42" s="1177" t="s">
        <v>531</v>
      </c>
      <c r="D42" s="1178"/>
      <c r="E42" s="1179"/>
      <c r="F42" s="36" t="s">
        <v>479</v>
      </c>
      <c r="G42" s="37" t="s">
        <v>479</v>
      </c>
      <c r="H42" s="37" t="s">
        <v>479</v>
      </c>
      <c r="I42" s="37" t="s">
        <v>479</v>
      </c>
      <c r="J42" s="38" t="s">
        <v>479</v>
      </c>
      <c r="K42" s="22"/>
      <c r="L42" s="22"/>
      <c r="M42" s="22"/>
      <c r="N42" s="22"/>
      <c r="O42" s="22"/>
      <c r="P42" s="22"/>
    </row>
    <row r="43" spans="1:16" ht="39" customHeight="1" thickBot="1">
      <c r="A43" s="22"/>
      <c r="B43" s="40"/>
      <c r="C43" s="1180" t="s">
        <v>532</v>
      </c>
      <c r="D43" s="1181"/>
      <c r="E43" s="1182"/>
      <c r="F43" s="41" t="s">
        <v>479</v>
      </c>
      <c r="G43" s="42" t="s">
        <v>479</v>
      </c>
      <c r="H43" s="42" t="s">
        <v>479</v>
      </c>
      <c r="I43" s="42" t="s">
        <v>479</v>
      </c>
      <c r="J43" s="43" t="s">
        <v>479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3" t="s">
        <v>10</v>
      </c>
      <c r="C45" s="1194"/>
      <c r="D45" s="58"/>
      <c r="E45" s="1199" t="s">
        <v>11</v>
      </c>
      <c r="F45" s="1199"/>
      <c r="G45" s="1199"/>
      <c r="H45" s="1199"/>
      <c r="I45" s="1199"/>
      <c r="J45" s="1200"/>
      <c r="K45" s="59">
        <v>369</v>
      </c>
      <c r="L45" s="60">
        <v>357</v>
      </c>
      <c r="M45" s="60">
        <v>332</v>
      </c>
      <c r="N45" s="60">
        <v>315</v>
      </c>
      <c r="O45" s="61">
        <v>285</v>
      </c>
      <c r="P45" s="48"/>
      <c r="Q45" s="48"/>
      <c r="R45" s="48"/>
      <c r="S45" s="48"/>
      <c r="T45" s="48"/>
      <c r="U45" s="48"/>
    </row>
    <row r="46" spans="1:21" ht="30.75" customHeight="1">
      <c r="A46" s="48"/>
      <c r="B46" s="1195"/>
      <c r="C46" s="1196"/>
      <c r="D46" s="62"/>
      <c r="E46" s="1187" t="s">
        <v>12</v>
      </c>
      <c r="F46" s="1187"/>
      <c r="G46" s="1187"/>
      <c r="H46" s="1187"/>
      <c r="I46" s="1187"/>
      <c r="J46" s="1188"/>
      <c r="K46" s="63" t="s">
        <v>479</v>
      </c>
      <c r="L46" s="64" t="s">
        <v>479</v>
      </c>
      <c r="M46" s="64" t="s">
        <v>479</v>
      </c>
      <c r="N46" s="64" t="s">
        <v>479</v>
      </c>
      <c r="O46" s="65" t="s">
        <v>479</v>
      </c>
      <c r="P46" s="48"/>
      <c r="Q46" s="48"/>
      <c r="R46" s="48"/>
      <c r="S46" s="48"/>
      <c r="T46" s="48"/>
      <c r="U46" s="48"/>
    </row>
    <row r="47" spans="1:21" ht="30.75" customHeight="1">
      <c r="A47" s="48"/>
      <c r="B47" s="1195"/>
      <c r="C47" s="1196"/>
      <c r="D47" s="62"/>
      <c r="E47" s="1187" t="s">
        <v>13</v>
      </c>
      <c r="F47" s="1187"/>
      <c r="G47" s="1187"/>
      <c r="H47" s="1187"/>
      <c r="I47" s="1187"/>
      <c r="J47" s="1188"/>
      <c r="K47" s="63" t="s">
        <v>479</v>
      </c>
      <c r="L47" s="64" t="s">
        <v>479</v>
      </c>
      <c r="M47" s="64" t="s">
        <v>479</v>
      </c>
      <c r="N47" s="64" t="s">
        <v>479</v>
      </c>
      <c r="O47" s="65" t="s">
        <v>479</v>
      </c>
      <c r="P47" s="48"/>
      <c r="Q47" s="48"/>
      <c r="R47" s="48"/>
      <c r="S47" s="48"/>
      <c r="T47" s="48"/>
      <c r="U47" s="48"/>
    </row>
    <row r="48" spans="1:21" ht="30.75" customHeight="1">
      <c r="A48" s="48"/>
      <c r="B48" s="1195"/>
      <c r="C48" s="1196"/>
      <c r="D48" s="62"/>
      <c r="E48" s="1187" t="s">
        <v>14</v>
      </c>
      <c r="F48" s="1187"/>
      <c r="G48" s="1187"/>
      <c r="H48" s="1187"/>
      <c r="I48" s="1187"/>
      <c r="J48" s="1188"/>
      <c r="K48" s="63">
        <v>89</v>
      </c>
      <c r="L48" s="64">
        <v>90</v>
      </c>
      <c r="M48" s="64">
        <v>103</v>
      </c>
      <c r="N48" s="64">
        <v>107</v>
      </c>
      <c r="O48" s="65">
        <v>107</v>
      </c>
      <c r="P48" s="48"/>
      <c r="Q48" s="48"/>
      <c r="R48" s="48"/>
      <c r="S48" s="48"/>
      <c r="T48" s="48"/>
      <c r="U48" s="48"/>
    </row>
    <row r="49" spans="1:21" ht="30.75" customHeight="1">
      <c r="A49" s="48"/>
      <c r="B49" s="1195"/>
      <c r="C49" s="1196"/>
      <c r="D49" s="62"/>
      <c r="E49" s="1187" t="s">
        <v>15</v>
      </c>
      <c r="F49" s="1187"/>
      <c r="G49" s="1187"/>
      <c r="H49" s="1187"/>
      <c r="I49" s="1187"/>
      <c r="J49" s="1188"/>
      <c r="K49" s="63">
        <v>35</v>
      </c>
      <c r="L49" s="64">
        <v>35</v>
      </c>
      <c r="M49" s="64">
        <v>36</v>
      </c>
      <c r="N49" s="64">
        <v>36</v>
      </c>
      <c r="O49" s="65">
        <v>45</v>
      </c>
      <c r="P49" s="48"/>
      <c r="Q49" s="48"/>
      <c r="R49" s="48"/>
      <c r="S49" s="48"/>
      <c r="T49" s="48"/>
      <c r="U49" s="48"/>
    </row>
    <row r="50" spans="1:21" ht="30.75" customHeight="1">
      <c r="A50" s="48"/>
      <c r="B50" s="1195"/>
      <c r="C50" s="1196"/>
      <c r="D50" s="62"/>
      <c r="E50" s="1187" t="s">
        <v>16</v>
      </c>
      <c r="F50" s="1187"/>
      <c r="G50" s="1187"/>
      <c r="H50" s="1187"/>
      <c r="I50" s="1187"/>
      <c r="J50" s="1188"/>
      <c r="K50" s="63">
        <v>0</v>
      </c>
      <c r="L50" s="64">
        <v>0</v>
      </c>
      <c r="M50" s="64">
        <v>0</v>
      </c>
      <c r="N50" s="64" t="s">
        <v>479</v>
      </c>
      <c r="O50" s="65" t="s">
        <v>479</v>
      </c>
      <c r="P50" s="48"/>
      <c r="Q50" s="48"/>
      <c r="R50" s="48"/>
      <c r="S50" s="48"/>
      <c r="T50" s="48"/>
      <c r="U50" s="48"/>
    </row>
    <row r="51" spans="1:21" ht="30.75" customHeight="1">
      <c r="A51" s="48"/>
      <c r="B51" s="1197"/>
      <c r="C51" s="1198"/>
      <c r="D51" s="66"/>
      <c r="E51" s="1187" t="s">
        <v>17</v>
      </c>
      <c r="F51" s="1187"/>
      <c r="G51" s="1187"/>
      <c r="H51" s="1187"/>
      <c r="I51" s="1187"/>
      <c r="J51" s="1188"/>
      <c r="K51" s="63">
        <v>1</v>
      </c>
      <c r="L51" s="64">
        <v>1</v>
      </c>
      <c r="M51" s="64">
        <v>1</v>
      </c>
      <c r="N51" s="64">
        <v>0</v>
      </c>
      <c r="O51" s="65">
        <v>0</v>
      </c>
      <c r="P51" s="48"/>
      <c r="Q51" s="48"/>
      <c r="R51" s="48"/>
      <c r="S51" s="48"/>
      <c r="T51" s="48"/>
      <c r="U51" s="48"/>
    </row>
    <row r="52" spans="1:21" ht="30.75" customHeight="1">
      <c r="A52" s="48"/>
      <c r="B52" s="1185" t="s">
        <v>18</v>
      </c>
      <c r="C52" s="1186"/>
      <c r="D52" s="66"/>
      <c r="E52" s="1187" t="s">
        <v>19</v>
      </c>
      <c r="F52" s="1187"/>
      <c r="G52" s="1187"/>
      <c r="H52" s="1187"/>
      <c r="I52" s="1187"/>
      <c r="J52" s="1188"/>
      <c r="K52" s="63">
        <v>307</v>
      </c>
      <c r="L52" s="64">
        <v>306</v>
      </c>
      <c r="M52" s="64">
        <v>256</v>
      </c>
      <c r="N52" s="64">
        <v>304</v>
      </c>
      <c r="O52" s="65">
        <v>298</v>
      </c>
      <c r="P52" s="48"/>
      <c r="Q52" s="48"/>
      <c r="R52" s="48"/>
      <c r="S52" s="48"/>
      <c r="T52" s="48"/>
      <c r="U52" s="48"/>
    </row>
    <row r="53" spans="1:21" ht="30.75" customHeight="1" thickBot="1">
      <c r="A53" s="48"/>
      <c r="B53" s="1189" t="s">
        <v>20</v>
      </c>
      <c r="C53" s="1190"/>
      <c r="D53" s="67"/>
      <c r="E53" s="1191" t="s">
        <v>21</v>
      </c>
      <c r="F53" s="1191"/>
      <c r="G53" s="1191"/>
      <c r="H53" s="1191"/>
      <c r="I53" s="1191"/>
      <c r="J53" s="1192"/>
      <c r="K53" s="68">
        <v>187</v>
      </c>
      <c r="L53" s="69">
        <v>177</v>
      </c>
      <c r="M53" s="69">
        <v>216</v>
      </c>
      <c r="N53" s="69">
        <v>154</v>
      </c>
      <c r="O53" s="70">
        <v>139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518</v>
      </c>
      <c r="J40" s="79" t="s">
        <v>519</v>
      </c>
      <c r="K40" s="79" t="s">
        <v>520</v>
      </c>
      <c r="L40" s="79" t="s">
        <v>521</v>
      </c>
      <c r="M40" s="80" t="s">
        <v>522</v>
      </c>
    </row>
    <row r="41" spans="2:13" ht="27.75" customHeight="1">
      <c r="B41" s="1213" t="s">
        <v>23</v>
      </c>
      <c r="C41" s="1214"/>
      <c r="D41" s="81"/>
      <c r="E41" s="1215" t="s">
        <v>24</v>
      </c>
      <c r="F41" s="1215"/>
      <c r="G41" s="1215"/>
      <c r="H41" s="1216"/>
      <c r="I41" s="82">
        <v>2439</v>
      </c>
      <c r="J41" s="83">
        <v>2258</v>
      </c>
      <c r="K41" s="83">
        <v>2085</v>
      </c>
      <c r="L41" s="83">
        <v>1893</v>
      </c>
      <c r="M41" s="84">
        <v>1736</v>
      </c>
    </row>
    <row r="42" spans="2:13" ht="27.75" customHeight="1">
      <c r="B42" s="1203"/>
      <c r="C42" s="1204"/>
      <c r="D42" s="85"/>
      <c r="E42" s="1207" t="s">
        <v>25</v>
      </c>
      <c r="F42" s="1207"/>
      <c r="G42" s="1207"/>
      <c r="H42" s="1208"/>
      <c r="I42" s="86" t="s">
        <v>479</v>
      </c>
      <c r="J42" s="87" t="s">
        <v>479</v>
      </c>
      <c r="K42" s="87" t="s">
        <v>479</v>
      </c>
      <c r="L42" s="87" t="s">
        <v>479</v>
      </c>
      <c r="M42" s="88" t="s">
        <v>479</v>
      </c>
    </row>
    <row r="43" spans="2:13" ht="27.75" customHeight="1">
      <c r="B43" s="1203"/>
      <c r="C43" s="1204"/>
      <c r="D43" s="85"/>
      <c r="E43" s="1207" t="s">
        <v>26</v>
      </c>
      <c r="F43" s="1207"/>
      <c r="G43" s="1207"/>
      <c r="H43" s="1208"/>
      <c r="I43" s="86">
        <v>1319</v>
      </c>
      <c r="J43" s="87">
        <v>1047</v>
      </c>
      <c r="K43" s="87">
        <v>991</v>
      </c>
      <c r="L43" s="87">
        <v>595</v>
      </c>
      <c r="M43" s="88">
        <v>518</v>
      </c>
    </row>
    <row r="44" spans="2:13" ht="27.75" customHeight="1">
      <c r="B44" s="1203"/>
      <c r="C44" s="1204"/>
      <c r="D44" s="85"/>
      <c r="E44" s="1207" t="s">
        <v>27</v>
      </c>
      <c r="F44" s="1207"/>
      <c r="G44" s="1207"/>
      <c r="H44" s="1208"/>
      <c r="I44" s="86">
        <v>246</v>
      </c>
      <c r="J44" s="87">
        <v>217</v>
      </c>
      <c r="K44" s="87">
        <v>209</v>
      </c>
      <c r="L44" s="87">
        <v>293</v>
      </c>
      <c r="M44" s="88">
        <v>251</v>
      </c>
    </row>
    <row r="45" spans="2:13" ht="27.75" customHeight="1">
      <c r="B45" s="1203"/>
      <c r="C45" s="1204"/>
      <c r="D45" s="85"/>
      <c r="E45" s="1207" t="s">
        <v>28</v>
      </c>
      <c r="F45" s="1207"/>
      <c r="G45" s="1207"/>
      <c r="H45" s="1208"/>
      <c r="I45" s="86">
        <v>473</v>
      </c>
      <c r="J45" s="87">
        <v>399</v>
      </c>
      <c r="K45" s="87">
        <v>363</v>
      </c>
      <c r="L45" s="87">
        <v>313</v>
      </c>
      <c r="M45" s="88">
        <v>368</v>
      </c>
    </row>
    <row r="46" spans="2:13" ht="27.75" customHeight="1">
      <c r="B46" s="1203"/>
      <c r="C46" s="1204"/>
      <c r="D46" s="85"/>
      <c r="E46" s="1207" t="s">
        <v>29</v>
      </c>
      <c r="F46" s="1207"/>
      <c r="G46" s="1207"/>
      <c r="H46" s="1208"/>
      <c r="I46" s="86">
        <v>19</v>
      </c>
      <c r="J46" s="87">
        <v>124</v>
      </c>
      <c r="K46" s="87">
        <v>16</v>
      </c>
      <c r="L46" s="87">
        <v>15</v>
      </c>
      <c r="M46" s="88" t="s">
        <v>479</v>
      </c>
    </row>
    <row r="47" spans="2:13" ht="27.75" customHeight="1">
      <c r="B47" s="1203"/>
      <c r="C47" s="1204"/>
      <c r="D47" s="85"/>
      <c r="E47" s="1207" t="s">
        <v>30</v>
      </c>
      <c r="F47" s="1207"/>
      <c r="G47" s="1207"/>
      <c r="H47" s="1208"/>
      <c r="I47" s="86" t="s">
        <v>479</v>
      </c>
      <c r="J47" s="87" t="s">
        <v>479</v>
      </c>
      <c r="K47" s="87" t="s">
        <v>479</v>
      </c>
      <c r="L47" s="87" t="s">
        <v>479</v>
      </c>
      <c r="M47" s="88" t="s">
        <v>479</v>
      </c>
    </row>
    <row r="48" spans="2:13" ht="27.75" customHeight="1">
      <c r="B48" s="1205"/>
      <c r="C48" s="1206"/>
      <c r="D48" s="85"/>
      <c r="E48" s="1207" t="s">
        <v>31</v>
      </c>
      <c r="F48" s="1207"/>
      <c r="G48" s="1207"/>
      <c r="H48" s="1208"/>
      <c r="I48" s="86">
        <v>86</v>
      </c>
      <c r="J48" s="87">
        <v>36</v>
      </c>
      <c r="K48" s="87" t="s">
        <v>479</v>
      </c>
      <c r="L48" s="87" t="s">
        <v>479</v>
      </c>
      <c r="M48" s="88" t="s">
        <v>479</v>
      </c>
    </row>
    <row r="49" spans="2:13" ht="27.75" customHeight="1">
      <c r="B49" s="1201" t="s">
        <v>32</v>
      </c>
      <c r="C49" s="1202"/>
      <c r="D49" s="89"/>
      <c r="E49" s="1207" t="s">
        <v>33</v>
      </c>
      <c r="F49" s="1207"/>
      <c r="G49" s="1207"/>
      <c r="H49" s="1208"/>
      <c r="I49" s="86">
        <v>1039</v>
      </c>
      <c r="J49" s="87">
        <v>1187</v>
      </c>
      <c r="K49" s="87">
        <v>1288</v>
      </c>
      <c r="L49" s="87">
        <v>1420</v>
      </c>
      <c r="M49" s="88">
        <v>1423</v>
      </c>
    </row>
    <row r="50" spans="2:13" ht="27.75" customHeight="1">
      <c r="B50" s="1203"/>
      <c r="C50" s="1204"/>
      <c r="D50" s="85"/>
      <c r="E50" s="1207" t="s">
        <v>34</v>
      </c>
      <c r="F50" s="1207"/>
      <c r="G50" s="1207"/>
      <c r="H50" s="1208"/>
      <c r="I50" s="86">
        <v>17</v>
      </c>
      <c r="J50" s="87">
        <v>15</v>
      </c>
      <c r="K50" s="87">
        <v>11</v>
      </c>
      <c r="L50" s="87">
        <v>10</v>
      </c>
      <c r="M50" s="88">
        <v>6</v>
      </c>
    </row>
    <row r="51" spans="2:13" ht="27.75" customHeight="1">
      <c r="B51" s="1205"/>
      <c r="C51" s="1206"/>
      <c r="D51" s="85"/>
      <c r="E51" s="1207" t="s">
        <v>35</v>
      </c>
      <c r="F51" s="1207"/>
      <c r="G51" s="1207"/>
      <c r="H51" s="1208"/>
      <c r="I51" s="86">
        <v>2932</v>
      </c>
      <c r="J51" s="87">
        <v>2595</v>
      </c>
      <c r="K51" s="87">
        <v>2598</v>
      </c>
      <c r="L51" s="87">
        <v>2581</v>
      </c>
      <c r="M51" s="88">
        <v>2389</v>
      </c>
    </row>
    <row r="52" spans="2:13" ht="27.75" customHeight="1" thickBot="1">
      <c r="B52" s="1209" t="s">
        <v>36</v>
      </c>
      <c r="C52" s="1210"/>
      <c r="D52" s="90"/>
      <c r="E52" s="1211" t="s">
        <v>37</v>
      </c>
      <c r="F52" s="1211"/>
      <c r="G52" s="1211"/>
      <c r="H52" s="1212"/>
      <c r="I52" s="91">
        <v>593</v>
      </c>
      <c r="J52" s="92">
        <v>286</v>
      </c>
      <c r="K52" s="92">
        <v>-233</v>
      </c>
      <c r="L52" s="92">
        <v>-901</v>
      </c>
      <c r="M52" s="93">
        <v>-946</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G43" zoomScaleNormal="100" zoomScaleSheetLayoutView="55" workbookViewId="0">
      <selection activeCell="G65" sqref="G65:O69"/>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543</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543</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544</v>
      </c>
      <c r="C41" s="246"/>
      <c r="D41" s="246"/>
      <c r="E41" s="246"/>
      <c r="F41" s="246"/>
      <c r="G41" s="246"/>
      <c r="H41" s="246"/>
      <c r="I41" s="246"/>
      <c r="J41" s="246"/>
      <c r="K41" s="246"/>
      <c r="L41" s="246"/>
      <c r="M41" s="246"/>
      <c r="N41" s="246"/>
      <c r="O41" s="246"/>
      <c r="P41" s="247"/>
    </row>
    <row r="42" spans="2:17">
      <c r="B42" s="248"/>
      <c r="C42" s="244"/>
      <c r="D42" s="244"/>
      <c r="E42" s="244"/>
      <c r="F42" s="244"/>
      <c r="G42" s="351" t="s">
        <v>545</v>
      </c>
      <c r="I42" s="352"/>
      <c r="J42" s="352"/>
      <c r="K42" s="352"/>
      <c r="L42" s="244"/>
      <c r="M42" s="244"/>
      <c r="N42" s="244"/>
      <c r="O42" s="244"/>
    </row>
    <row r="43" spans="2:17">
      <c r="B43" s="248"/>
      <c r="C43" s="244"/>
      <c r="D43" s="244"/>
      <c r="E43" s="244"/>
      <c r="F43" s="244"/>
      <c r="G43" s="1217"/>
      <c r="H43" s="1218"/>
      <c r="I43" s="1218"/>
      <c r="J43" s="1218"/>
      <c r="K43" s="1218"/>
      <c r="L43" s="1218"/>
      <c r="M43" s="1218"/>
      <c r="N43" s="1218"/>
      <c r="O43" s="1219"/>
    </row>
    <row r="44" spans="2:17">
      <c r="B44" s="248"/>
      <c r="C44" s="244"/>
      <c r="D44" s="244"/>
      <c r="E44" s="244"/>
      <c r="F44" s="244"/>
      <c r="G44" s="1220"/>
      <c r="H44" s="1221"/>
      <c r="I44" s="1221"/>
      <c r="J44" s="1221"/>
      <c r="K44" s="1221"/>
      <c r="L44" s="1221"/>
      <c r="M44" s="1221"/>
      <c r="N44" s="1221"/>
      <c r="O44" s="1222"/>
    </row>
    <row r="45" spans="2:17">
      <c r="B45" s="248"/>
      <c r="C45" s="244"/>
      <c r="D45" s="244"/>
      <c r="E45" s="244"/>
      <c r="F45" s="244"/>
      <c r="G45" s="1220"/>
      <c r="H45" s="1221"/>
      <c r="I45" s="1221"/>
      <c r="J45" s="1221"/>
      <c r="K45" s="1221"/>
      <c r="L45" s="1221"/>
      <c r="M45" s="1221"/>
      <c r="N45" s="1221"/>
      <c r="O45" s="1222"/>
    </row>
    <row r="46" spans="2:17">
      <c r="B46" s="248"/>
      <c r="C46" s="244"/>
      <c r="D46" s="244"/>
      <c r="E46" s="244"/>
      <c r="F46" s="244"/>
      <c r="G46" s="1220"/>
      <c r="H46" s="1221"/>
      <c r="I46" s="1221"/>
      <c r="J46" s="1221"/>
      <c r="K46" s="1221"/>
      <c r="L46" s="1221"/>
      <c r="M46" s="1221"/>
      <c r="N46" s="1221"/>
      <c r="O46" s="1222"/>
    </row>
    <row r="47" spans="2:17">
      <c r="B47" s="248"/>
      <c r="C47" s="244"/>
      <c r="D47" s="244"/>
      <c r="E47" s="244"/>
      <c r="F47" s="244"/>
      <c r="G47" s="1223"/>
      <c r="H47" s="1224"/>
      <c r="I47" s="1224"/>
      <c r="J47" s="1224"/>
      <c r="K47" s="1224"/>
      <c r="L47" s="1224"/>
      <c r="M47" s="1224"/>
      <c r="N47" s="1224"/>
      <c r="O47" s="1225"/>
    </row>
    <row r="48" spans="2:17">
      <c r="B48" s="248"/>
      <c r="C48" s="244"/>
      <c r="D48" s="244"/>
      <c r="E48" s="244"/>
      <c r="F48" s="244"/>
      <c r="G48" s="244"/>
      <c r="H48" s="353"/>
      <c r="I48" s="353"/>
      <c r="J48" s="353"/>
    </row>
    <row r="49" spans="1:17">
      <c r="B49" s="248"/>
      <c r="C49" s="244"/>
      <c r="D49" s="244"/>
      <c r="E49" s="244"/>
      <c r="F49" s="244"/>
      <c r="G49" s="243" t="s">
        <v>546</v>
      </c>
    </row>
    <row r="50" spans="1:17">
      <c r="B50" s="248"/>
      <c r="C50" s="244"/>
      <c r="D50" s="244"/>
      <c r="E50" s="244"/>
      <c r="F50" s="244"/>
      <c r="G50" s="1226"/>
      <c r="H50" s="1227"/>
      <c r="I50" s="1227"/>
      <c r="J50" s="1228"/>
      <c r="K50" s="354" t="s">
        <v>518</v>
      </c>
      <c r="L50" s="354" t="s">
        <v>519</v>
      </c>
      <c r="M50" s="354" t="s">
        <v>520</v>
      </c>
      <c r="N50" s="354" t="s">
        <v>521</v>
      </c>
      <c r="O50" s="354" t="s">
        <v>522</v>
      </c>
    </row>
    <row r="51" spans="1:17">
      <c r="B51" s="248"/>
      <c r="C51" s="244"/>
      <c r="D51" s="244"/>
      <c r="E51" s="244"/>
      <c r="F51" s="244"/>
      <c r="G51" s="1229" t="s">
        <v>547</v>
      </c>
      <c r="H51" s="1230"/>
      <c r="I51" s="1235" t="s">
        <v>548</v>
      </c>
      <c r="J51" s="1235"/>
      <c r="K51" s="1237"/>
      <c r="L51" s="1237"/>
      <c r="M51" s="1237"/>
      <c r="N51" s="1237"/>
      <c r="O51" s="1237"/>
    </row>
    <row r="52" spans="1:17">
      <c r="B52" s="248"/>
      <c r="C52" s="244"/>
      <c r="D52" s="244"/>
      <c r="E52" s="244"/>
      <c r="F52" s="244"/>
      <c r="G52" s="1231"/>
      <c r="H52" s="1232"/>
      <c r="I52" s="1236"/>
      <c r="J52" s="1236"/>
      <c r="K52" s="1238"/>
      <c r="L52" s="1238"/>
      <c r="M52" s="1238"/>
      <c r="N52" s="1238"/>
      <c r="O52" s="1238"/>
    </row>
    <row r="53" spans="1:17">
      <c r="A53" s="355"/>
      <c r="B53" s="248"/>
      <c r="C53" s="244"/>
      <c r="D53" s="244"/>
      <c r="E53" s="244"/>
      <c r="F53" s="244"/>
      <c r="G53" s="1231"/>
      <c r="H53" s="1232"/>
      <c r="I53" s="1239" t="s">
        <v>549</v>
      </c>
      <c r="J53" s="1239"/>
      <c r="K53" s="1246"/>
      <c r="L53" s="1246"/>
      <c r="M53" s="1246"/>
      <c r="N53" s="1246"/>
      <c r="O53" s="1246"/>
    </row>
    <row r="54" spans="1:17">
      <c r="A54" s="355"/>
      <c r="B54" s="248"/>
      <c r="C54" s="244"/>
      <c r="D54" s="244"/>
      <c r="E54" s="244"/>
      <c r="F54" s="244"/>
      <c r="G54" s="1233"/>
      <c r="H54" s="1234"/>
      <c r="I54" s="1239"/>
      <c r="J54" s="1239"/>
      <c r="K54" s="1247"/>
      <c r="L54" s="1247"/>
      <c r="M54" s="1247"/>
      <c r="N54" s="1247"/>
      <c r="O54" s="1247"/>
    </row>
    <row r="55" spans="1:17">
      <c r="A55" s="355"/>
      <c r="B55" s="248"/>
      <c r="C55" s="244"/>
      <c r="D55" s="244"/>
      <c r="E55" s="244"/>
      <c r="F55" s="244"/>
      <c r="G55" s="1240" t="s">
        <v>550</v>
      </c>
      <c r="H55" s="1241"/>
      <c r="I55" s="1239" t="s">
        <v>548</v>
      </c>
      <c r="J55" s="1239"/>
      <c r="K55" s="1237"/>
      <c r="L55" s="1237"/>
      <c r="M55" s="1237"/>
      <c r="N55" s="1237"/>
      <c r="O55" s="1237"/>
    </row>
    <row r="56" spans="1:17">
      <c r="A56" s="355"/>
      <c r="B56" s="248"/>
      <c r="C56" s="244"/>
      <c r="D56" s="244"/>
      <c r="E56" s="244"/>
      <c r="F56" s="244"/>
      <c r="G56" s="1242"/>
      <c r="H56" s="1243"/>
      <c r="I56" s="1239"/>
      <c r="J56" s="1239"/>
      <c r="K56" s="1238"/>
      <c r="L56" s="1238"/>
      <c r="M56" s="1238"/>
      <c r="N56" s="1238"/>
      <c r="O56" s="1238"/>
    </row>
    <row r="57" spans="1:17" s="355" customFormat="1">
      <c r="B57" s="356"/>
      <c r="C57" s="352"/>
      <c r="D57" s="352"/>
      <c r="E57" s="352"/>
      <c r="F57" s="352"/>
      <c r="G57" s="1242"/>
      <c r="H57" s="1243"/>
      <c r="I57" s="1248" t="s">
        <v>549</v>
      </c>
      <c r="J57" s="1248"/>
      <c r="K57" s="1246"/>
      <c r="L57" s="1246"/>
      <c r="M57" s="1246"/>
      <c r="N57" s="1246"/>
      <c r="O57" s="1246"/>
      <c r="P57" s="357"/>
      <c r="Q57" s="356"/>
    </row>
    <row r="58" spans="1:17" s="355" customFormat="1">
      <c r="A58" s="243"/>
      <c r="B58" s="356"/>
      <c r="C58" s="352"/>
      <c r="D58" s="352"/>
      <c r="E58" s="352"/>
      <c r="F58" s="352"/>
      <c r="G58" s="1244"/>
      <c r="H58" s="1245"/>
      <c r="I58" s="1248"/>
      <c r="J58" s="1248"/>
      <c r="K58" s="1247"/>
      <c r="L58" s="1247"/>
      <c r="M58" s="1247"/>
      <c r="N58" s="1247"/>
      <c r="O58" s="1247"/>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551</v>
      </c>
      <c r="C63" s="244"/>
      <c r="D63" s="244"/>
      <c r="E63" s="244"/>
      <c r="F63" s="244"/>
      <c r="G63" s="244"/>
      <c r="H63" s="244"/>
      <c r="I63" s="244"/>
      <c r="J63" s="244"/>
      <c r="K63" s="244"/>
      <c r="L63" s="244"/>
      <c r="M63" s="244"/>
      <c r="N63" s="244"/>
      <c r="O63" s="244"/>
    </row>
    <row r="64" spans="1:17">
      <c r="B64" s="248"/>
      <c r="C64" s="244"/>
      <c r="D64" s="244"/>
      <c r="E64" s="244"/>
      <c r="F64" s="244"/>
      <c r="G64" s="351" t="s">
        <v>545</v>
      </c>
      <c r="I64" s="352"/>
      <c r="J64" s="352"/>
      <c r="K64" s="352"/>
      <c r="L64" s="244"/>
      <c r="M64" s="244"/>
      <c r="N64" s="244"/>
      <c r="O64" s="244"/>
    </row>
    <row r="65" spans="2:30">
      <c r="B65" s="248"/>
      <c r="C65" s="244"/>
      <c r="D65" s="244"/>
      <c r="E65" s="244"/>
      <c r="F65" s="244"/>
      <c r="G65" s="1249" t="s">
        <v>554</v>
      </c>
      <c r="H65" s="1218"/>
      <c r="I65" s="1218"/>
      <c r="J65" s="1218"/>
      <c r="K65" s="1218"/>
      <c r="L65" s="1218"/>
      <c r="M65" s="1218"/>
      <c r="N65" s="1218"/>
      <c r="O65" s="1219"/>
    </row>
    <row r="66" spans="2:30">
      <c r="B66" s="248"/>
      <c r="C66" s="244"/>
      <c r="D66" s="244"/>
      <c r="E66" s="244"/>
      <c r="F66" s="244"/>
      <c r="G66" s="1220"/>
      <c r="H66" s="1221"/>
      <c r="I66" s="1221"/>
      <c r="J66" s="1221"/>
      <c r="K66" s="1221"/>
      <c r="L66" s="1221"/>
      <c r="M66" s="1221"/>
      <c r="N66" s="1221"/>
      <c r="O66" s="1222"/>
    </row>
    <row r="67" spans="2:30">
      <c r="B67" s="248"/>
      <c r="C67" s="244"/>
      <c r="D67" s="244"/>
      <c r="E67" s="244"/>
      <c r="F67" s="244"/>
      <c r="G67" s="1220"/>
      <c r="H67" s="1221"/>
      <c r="I67" s="1221"/>
      <c r="J67" s="1221"/>
      <c r="K67" s="1221"/>
      <c r="L67" s="1221"/>
      <c r="M67" s="1221"/>
      <c r="N67" s="1221"/>
      <c r="O67" s="1222"/>
    </row>
    <row r="68" spans="2:30">
      <c r="B68" s="248"/>
      <c r="C68" s="244"/>
      <c r="D68" s="244"/>
      <c r="E68" s="244"/>
      <c r="F68" s="244"/>
      <c r="G68" s="1220"/>
      <c r="H68" s="1221"/>
      <c r="I68" s="1221"/>
      <c r="J68" s="1221"/>
      <c r="K68" s="1221"/>
      <c r="L68" s="1221"/>
      <c r="M68" s="1221"/>
      <c r="N68" s="1221"/>
      <c r="O68" s="1222"/>
    </row>
    <row r="69" spans="2:30">
      <c r="B69" s="248"/>
      <c r="C69" s="244"/>
      <c r="D69" s="244"/>
      <c r="E69" s="244"/>
      <c r="F69" s="244"/>
      <c r="G69" s="1223"/>
      <c r="H69" s="1224"/>
      <c r="I69" s="1224"/>
      <c r="J69" s="1224"/>
      <c r="K69" s="1224"/>
      <c r="L69" s="1224"/>
      <c r="M69" s="1224"/>
      <c r="N69" s="1224"/>
      <c r="O69" s="122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552</v>
      </c>
      <c r="I71" s="368"/>
      <c r="J71" s="364"/>
      <c r="K71" s="364"/>
      <c r="L71" s="365"/>
      <c r="M71" s="364"/>
      <c r="N71" s="365"/>
      <c r="O71" s="366"/>
    </row>
    <row r="72" spans="2:30">
      <c r="B72" s="248"/>
      <c r="C72" s="244"/>
      <c r="D72" s="244"/>
      <c r="E72" s="244"/>
      <c r="F72" s="244"/>
      <c r="G72" s="1226"/>
      <c r="H72" s="1227"/>
      <c r="I72" s="1227"/>
      <c r="J72" s="1228"/>
      <c r="K72" s="354" t="s">
        <v>518</v>
      </c>
      <c r="L72" s="354" t="s">
        <v>519</v>
      </c>
      <c r="M72" s="354" t="s">
        <v>520</v>
      </c>
      <c r="N72" s="354" t="s">
        <v>521</v>
      </c>
      <c r="O72" s="354" t="s">
        <v>522</v>
      </c>
    </row>
    <row r="73" spans="2:30">
      <c r="B73" s="248"/>
      <c r="C73" s="244"/>
      <c r="D73" s="244"/>
      <c r="E73" s="244"/>
      <c r="F73" s="244"/>
      <c r="G73" s="1229" t="s">
        <v>547</v>
      </c>
      <c r="H73" s="1230"/>
      <c r="I73" s="1235" t="s">
        <v>548</v>
      </c>
      <c r="J73" s="1235"/>
      <c r="K73" s="1250">
        <v>47.9</v>
      </c>
      <c r="L73" s="1250">
        <v>22.2</v>
      </c>
      <c r="M73" s="1238"/>
      <c r="N73" s="1238"/>
      <c r="O73" s="1238"/>
      <c r="S73" s="243">
        <v>9.9</v>
      </c>
    </row>
    <row r="74" spans="2:30">
      <c r="B74" s="248"/>
      <c r="C74" s="244"/>
      <c r="D74" s="244"/>
      <c r="E74" s="244"/>
      <c r="F74" s="244"/>
      <c r="G74" s="1231"/>
      <c r="H74" s="1232"/>
      <c r="I74" s="1236"/>
      <c r="J74" s="1236"/>
      <c r="K74" s="1250"/>
      <c r="L74" s="1250"/>
      <c r="M74" s="1238"/>
      <c r="N74" s="1238"/>
      <c r="O74" s="1238"/>
    </row>
    <row r="75" spans="2:30">
      <c r="B75" s="248"/>
      <c r="C75" s="244"/>
      <c r="D75" s="244"/>
      <c r="E75" s="244"/>
      <c r="F75" s="244"/>
      <c r="G75" s="1231"/>
      <c r="H75" s="1232"/>
      <c r="I75" s="1239" t="s">
        <v>553</v>
      </c>
      <c r="J75" s="1239"/>
      <c r="K75" s="1251">
        <v>15.8</v>
      </c>
      <c r="L75" s="1251">
        <v>14.4</v>
      </c>
      <c r="M75" s="1251">
        <v>15.2</v>
      </c>
      <c r="N75" s="1251">
        <v>14</v>
      </c>
      <c r="O75" s="1251">
        <v>12.8</v>
      </c>
      <c r="U75" s="243">
        <v>81.2</v>
      </c>
      <c r="W75" s="243">
        <v>87.2</v>
      </c>
      <c r="Y75" s="243">
        <v>99.8</v>
      </c>
      <c r="AA75" s="243">
        <v>109.5</v>
      </c>
      <c r="AC75" s="243">
        <v>115.2</v>
      </c>
    </row>
    <row r="76" spans="2:30">
      <c r="B76" s="248"/>
      <c r="C76" s="244"/>
      <c r="D76" s="244"/>
      <c r="E76" s="244"/>
      <c r="F76" s="244"/>
      <c r="G76" s="1233"/>
      <c r="H76" s="1234"/>
      <c r="I76" s="1239"/>
      <c r="J76" s="1239"/>
      <c r="K76" s="1247"/>
      <c r="L76" s="1247"/>
      <c r="M76" s="1247"/>
      <c r="N76" s="1247"/>
      <c r="O76" s="1247"/>
    </row>
    <row r="77" spans="2:30">
      <c r="B77" s="248"/>
      <c r="C77" s="244"/>
      <c r="D77" s="244"/>
      <c r="E77" s="244"/>
      <c r="F77" s="244"/>
      <c r="G77" s="1240" t="s">
        <v>550</v>
      </c>
      <c r="H77" s="1241"/>
      <c r="I77" s="1239" t="s">
        <v>548</v>
      </c>
      <c r="J77" s="1239"/>
      <c r="K77" s="1250">
        <v>0</v>
      </c>
      <c r="L77" s="1250">
        <v>0</v>
      </c>
      <c r="M77" s="1238">
        <v>0</v>
      </c>
      <c r="N77" s="1238">
        <v>0</v>
      </c>
      <c r="O77" s="1238">
        <v>0</v>
      </c>
      <c r="R77" s="243">
        <v>12.3</v>
      </c>
      <c r="T77" s="243">
        <v>11.1</v>
      </c>
    </row>
    <row r="78" spans="2:30">
      <c r="B78" s="248"/>
      <c r="C78" s="244"/>
      <c r="D78" s="244"/>
      <c r="E78" s="244"/>
      <c r="F78" s="244"/>
      <c r="G78" s="1242"/>
      <c r="H78" s="1243"/>
      <c r="I78" s="1239"/>
      <c r="J78" s="1239"/>
      <c r="K78" s="1250"/>
      <c r="L78" s="1250"/>
      <c r="M78" s="1238"/>
      <c r="N78" s="1238"/>
      <c r="O78" s="1238"/>
    </row>
    <row r="79" spans="2:30">
      <c r="B79" s="248"/>
      <c r="C79" s="244"/>
      <c r="D79" s="244"/>
      <c r="E79" s="244"/>
      <c r="F79" s="244"/>
      <c r="G79" s="1242"/>
      <c r="H79" s="1243"/>
      <c r="I79" s="1252" t="s">
        <v>553</v>
      </c>
      <c r="J79" s="1248"/>
      <c r="K79" s="1253">
        <v>11.4</v>
      </c>
      <c r="L79" s="1253">
        <v>10.1</v>
      </c>
      <c r="M79" s="1253">
        <v>9.1999999999999993</v>
      </c>
      <c r="N79" s="1253">
        <v>8.1999999999999993</v>
      </c>
      <c r="O79" s="1253">
        <v>7.8</v>
      </c>
      <c r="V79" s="243">
        <v>53.5</v>
      </c>
      <c r="X79" s="243">
        <v>48.2</v>
      </c>
      <c r="Z79" s="243">
        <v>34.200000000000003</v>
      </c>
      <c r="AB79" s="243">
        <v>30.3</v>
      </c>
      <c r="AD79" s="243">
        <v>28.9</v>
      </c>
    </row>
    <row r="80" spans="2:30">
      <c r="B80" s="248"/>
      <c r="C80" s="244"/>
      <c r="D80" s="244"/>
      <c r="E80" s="244"/>
      <c r="F80" s="244"/>
      <c r="G80" s="1244"/>
      <c r="H80" s="1245"/>
      <c r="I80" s="1248"/>
      <c r="J80" s="1248"/>
      <c r="K80" s="1253"/>
      <c r="L80" s="1253"/>
      <c r="M80" s="1253"/>
      <c r="N80" s="1253"/>
      <c r="O80" s="1253"/>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8"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517</v>
      </c>
      <c r="G2" s="111"/>
      <c r="H2" s="112"/>
    </row>
    <row r="3" spans="1:8">
      <c r="A3" s="108" t="s">
        <v>510</v>
      </c>
      <c r="B3" s="113"/>
      <c r="C3" s="114"/>
      <c r="D3" s="115">
        <v>213844</v>
      </c>
      <c r="E3" s="116"/>
      <c r="F3" s="117">
        <v>216155</v>
      </c>
      <c r="G3" s="118"/>
      <c r="H3" s="119"/>
    </row>
    <row r="4" spans="1:8">
      <c r="A4" s="120"/>
      <c r="B4" s="121"/>
      <c r="C4" s="122"/>
      <c r="D4" s="123">
        <v>69677</v>
      </c>
      <c r="E4" s="124"/>
      <c r="F4" s="125">
        <v>108827</v>
      </c>
      <c r="G4" s="126"/>
      <c r="H4" s="127"/>
    </row>
    <row r="5" spans="1:8">
      <c r="A5" s="108" t="s">
        <v>512</v>
      </c>
      <c r="B5" s="113"/>
      <c r="C5" s="114"/>
      <c r="D5" s="115">
        <v>74359</v>
      </c>
      <c r="E5" s="116"/>
      <c r="F5" s="117">
        <v>228305</v>
      </c>
      <c r="G5" s="118"/>
      <c r="H5" s="119"/>
    </row>
    <row r="6" spans="1:8">
      <c r="A6" s="120"/>
      <c r="B6" s="121"/>
      <c r="C6" s="122"/>
      <c r="D6" s="123">
        <v>37921</v>
      </c>
      <c r="E6" s="124"/>
      <c r="F6" s="125">
        <v>86611</v>
      </c>
      <c r="G6" s="126"/>
      <c r="H6" s="127"/>
    </row>
    <row r="7" spans="1:8">
      <c r="A7" s="108" t="s">
        <v>513</v>
      </c>
      <c r="B7" s="113"/>
      <c r="C7" s="114"/>
      <c r="D7" s="115">
        <v>84010</v>
      </c>
      <c r="E7" s="116"/>
      <c r="F7" s="117">
        <v>316331</v>
      </c>
      <c r="G7" s="118"/>
      <c r="H7" s="119"/>
    </row>
    <row r="8" spans="1:8">
      <c r="A8" s="120"/>
      <c r="B8" s="121"/>
      <c r="C8" s="122"/>
      <c r="D8" s="123">
        <v>18366</v>
      </c>
      <c r="E8" s="124"/>
      <c r="F8" s="125">
        <v>106387</v>
      </c>
      <c r="G8" s="126"/>
      <c r="H8" s="127"/>
    </row>
    <row r="9" spans="1:8">
      <c r="A9" s="108" t="s">
        <v>514</v>
      </c>
      <c r="B9" s="113"/>
      <c r="C9" s="114"/>
      <c r="D9" s="115">
        <v>150384</v>
      </c>
      <c r="E9" s="116"/>
      <c r="F9" s="117">
        <v>333013</v>
      </c>
      <c r="G9" s="118"/>
      <c r="H9" s="119"/>
    </row>
    <row r="10" spans="1:8">
      <c r="A10" s="120"/>
      <c r="B10" s="121"/>
      <c r="C10" s="122"/>
      <c r="D10" s="123">
        <v>135496</v>
      </c>
      <c r="E10" s="124"/>
      <c r="F10" s="125">
        <v>126732</v>
      </c>
      <c r="G10" s="126"/>
      <c r="H10" s="127"/>
    </row>
    <row r="11" spans="1:8">
      <c r="A11" s="108" t="s">
        <v>515</v>
      </c>
      <c r="B11" s="113"/>
      <c r="C11" s="114"/>
      <c r="D11" s="115">
        <v>176191</v>
      </c>
      <c r="E11" s="116"/>
      <c r="F11" s="117">
        <v>280458</v>
      </c>
      <c r="G11" s="118"/>
      <c r="H11" s="119"/>
    </row>
    <row r="12" spans="1:8">
      <c r="A12" s="120"/>
      <c r="B12" s="121"/>
      <c r="C12" s="128"/>
      <c r="D12" s="123">
        <v>153310</v>
      </c>
      <c r="E12" s="124"/>
      <c r="F12" s="125">
        <v>127286</v>
      </c>
      <c r="G12" s="126"/>
      <c r="H12" s="127"/>
    </row>
    <row r="13" spans="1:8">
      <c r="A13" s="108"/>
      <c r="B13" s="113"/>
      <c r="C13" s="129"/>
      <c r="D13" s="130">
        <v>139758</v>
      </c>
      <c r="E13" s="131"/>
      <c r="F13" s="132">
        <v>274852</v>
      </c>
      <c r="G13" s="133"/>
      <c r="H13" s="119"/>
    </row>
    <row r="14" spans="1:8">
      <c r="A14" s="120"/>
      <c r="B14" s="121"/>
      <c r="C14" s="122"/>
      <c r="D14" s="123">
        <v>82954</v>
      </c>
      <c r="E14" s="124"/>
      <c r="F14" s="125">
        <v>111169</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3.9</v>
      </c>
      <c r="C19" s="134">
        <f>ROUND(VALUE(SUBSTITUTE(実質収支比率等に係る経年分析!G$48,"▲","-")),2)</f>
        <v>3.01</v>
      </c>
      <c r="D19" s="134">
        <f>ROUND(VALUE(SUBSTITUTE(実質収支比率等に係る経年分析!H$48,"▲","-")),2)</f>
        <v>3.56</v>
      </c>
      <c r="E19" s="134">
        <f>ROUND(VALUE(SUBSTITUTE(実質収支比率等に係る経年分析!I$48,"▲","-")),2)</f>
        <v>4.3099999999999996</v>
      </c>
      <c r="F19" s="134">
        <f>ROUND(VALUE(SUBSTITUTE(実質収支比率等に係る経年分析!J$48,"▲","-")),2)</f>
        <v>4.16</v>
      </c>
    </row>
    <row r="20" spans="1:11">
      <c r="A20" s="134" t="s">
        <v>42</v>
      </c>
      <c r="B20" s="134">
        <f>ROUND(VALUE(SUBSTITUTE(実質収支比率等に係る経年分析!F$47,"▲","-")),2)</f>
        <v>20.309999999999999</v>
      </c>
      <c r="C20" s="134">
        <f>ROUND(VALUE(SUBSTITUTE(実質収支比率等に係る経年分析!G$47,"▲","-")),2)</f>
        <v>23.52</v>
      </c>
      <c r="D20" s="134">
        <f>ROUND(VALUE(SUBSTITUTE(実質収支比率等に係る経年分析!H$47,"▲","-")),2)</f>
        <v>26.1</v>
      </c>
      <c r="E20" s="134">
        <f>ROUND(VALUE(SUBSTITUTE(実質収支比率等に係る経年分析!I$47,"▲","-")),2)</f>
        <v>30.38</v>
      </c>
      <c r="F20" s="134">
        <f>ROUND(VALUE(SUBSTITUTE(実質収支比率等に係る経年分析!J$47,"▲","-")),2)</f>
        <v>39.06</v>
      </c>
    </row>
    <row r="21" spans="1:11">
      <c r="A21" s="134" t="s">
        <v>43</v>
      </c>
      <c r="B21" s="134">
        <f>IF(ISNUMBER(VALUE(SUBSTITUTE(実質収支比率等に係る経年分析!F$49,"▲","-"))),ROUND(VALUE(SUBSTITUTE(実質収支比率等に係る経年分析!F$49,"▲","-")),2),NA())</f>
        <v>4.99</v>
      </c>
      <c r="C21" s="134">
        <f>IF(ISNUMBER(VALUE(SUBSTITUTE(実質収支比率等に係る経年分析!G$49,"▲","-"))),ROUND(VALUE(SUBSTITUTE(実質収支比率等に係る経年分析!G$49,"▲","-")),2),NA())</f>
        <v>3.02</v>
      </c>
      <c r="D21" s="134">
        <f>IF(ISNUMBER(VALUE(SUBSTITUTE(実質収支比率等に係る経年分析!H$49,"▲","-"))),ROUND(VALUE(SUBSTITUTE(実質収支比率等に係る経年分析!H$49,"▲","-")),2),NA())</f>
        <v>2.41</v>
      </c>
      <c r="E21" s="134">
        <f>IF(ISNUMBER(VALUE(SUBSTITUTE(実質収支比率等に係る経年分析!I$49,"▲","-"))),ROUND(VALUE(SUBSTITUTE(実質収支比率等に係る経年分析!I$49,"▲","-")),2),NA())</f>
        <v>6.33</v>
      </c>
      <c r="F21" s="134">
        <f>IF(ISNUMBER(VALUE(SUBSTITUTE(実質収支比率等に係る経年分析!J$49,"▲","-"))),ROUND(VALUE(SUBSTITUTE(実質収支比率等に係る経年分析!J$49,"▲","-")),2),NA())</f>
        <v>9.49</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0.28000000000000003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3.89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3.56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4.1500000000000004</v>
      </c>
    </row>
    <row r="36" spans="1:16">
      <c r="A36" s="135" t="str">
        <f>IF(連結実質赤字比率に係る赤字・黒字の構成分析!C$34="",NA(),連結実質赤字比率に係る赤字・黒字の構成分析!C$34)</f>
        <v>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0.11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0.17</v>
      </c>
      <c r="H36" s="135">
        <f>IF(ROUND(VALUE(SUBSTITUTE(連結実質赤字比率に係る赤字・黒字の構成分析!I$34,"▲", "-")), 2) &lt; 0, ABS(ROUND(VALUE(SUBSTITUTE(連結実質赤字比率に係る赤字・黒字の構成分析!I$34,"▲", "-")), 2)), NA())</f>
        <v>0.72</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0.52</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307</v>
      </c>
      <c r="E42" s="136"/>
      <c r="F42" s="136"/>
      <c r="G42" s="136">
        <f>'実質公債費比率（分子）の構造'!L$52</f>
        <v>306</v>
      </c>
      <c r="H42" s="136"/>
      <c r="I42" s="136"/>
      <c r="J42" s="136">
        <f>'実質公債費比率（分子）の構造'!M$52</f>
        <v>256</v>
      </c>
      <c r="K42" s="136"/>
      <c r="L42" s="136"/>
      <c r="M42" s="136">
        <f>'実質公債費比率（分子）の構造'!N$52</f>
        <v>304</v>
      </c>
      <c r="N42" s="136"/>
      <c r="O42" s="136"/>
      <c r="P42" s="136">
        <f>'実質公債費比率（分子）の構造'!O$52</f>
        <v>298</v>
      </c>
    </row>
    <row r="43" spans="1:16">
      <c r="A43" s="136" t="s">
        <v>51</v>
      </c>
      <c r="B43" s="136">
        <f>'実質公債費比率（分子）の構造'!K$51</f>
        <v>1</v>
      </c>
      <c r="C43" s="136"/>
      <c r="D43" s="136"/>
      <c r="E43" s="136">
        <f>'実質公債費比率（分子）の構造'!L$51</f>
        <v>1</v>
      </c>
      <c r="F43" s="136"/>
      <c r="G43" s="136"/>
      <c r="H43" s="136">
        <f>'実質公債費比率（分子）の構造'!M$51</f>
        <v>1</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0</v>
      </c>
      <c r="C44" s="136"/>
      <c r="D44" s="136"/>
      <c r="E44" s="136">
        <f>'実質公債費比率（分子）の構造'!L$50</f>
        <v>0</v>
      </c>
      <c r="F44" s="136"/>
      <c r="G44" s="136"/>
      <c r="H44" s="136">
        <f>'実質公債費比率（分子）の構造'!M$50</f>
        <v>0</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35</v>
      </c>
      <c r="C45" s="136"/>
      <c r="D45" s="136"/>
      <c r="E45" s="136">
        <f>'実質公債費比率（分子）の構造'!L$49</f>
        <v>35</v>
      </c>
      <c r="F45" s="136"/>
      <c r="G45" s="136"/>
      <c r="H45" s="136">
        <f>'実質公債費比率（分子）の構造'!M$49</f>
        <v>36</v>
      </c>
      <c r="I45" s="136"/>
      <c r="J45" s="136"/>
      <c r="K45" s="136">
        <f>'実質公債費比率（分子）の構造'!N$49</f>
        <v>36</v>
      </c>
      <c r="L45" s="136"/>
      <c r="M45" s="136"/>
      <c r="N45" s="136">
        <f>'実質公債費比率（分子）の構造'!O$49</f>
        <v>45</v>
      </c>
      <c r="O45" s="136"/>
      <c r="P45" s="136"/>
    </row>
    <row r="46" spans="1:16">
      <c r="A46" s="136" t="s">
        <v>54</v>
      </c>
      <c r="B46" s="136">
        <f>'実質公債費比率（分子）の構造'!K$48</f>
        <v>89</v>
      </c>
      <c r="C46" s="136"/>
      <c r="D46" s="136"/>
      <c r="E46" s="136">
        <f>'実質公債費比率（分子）の構造'!L$48</f>
        <v>90</v>
      </c>
      <c r="F46" s="136"/>
      <c r="G46" s="136"/>
      <c r="H46" s="136">
        <f>'実質公債費比率（分子）の構造'!M$48</f>
        <v>103</v>
      </c>
      <c r="I46" s="136"/>
      <c r="J46" s="136"/>
      <c r="K46" s="136">
        <f>'実質公債費比率（分子）の構造'!N$48</f>
        <v>107</v>
      </c>
      <c r="L46" s="136"/>
      <c r="M46" s="136"/>
      <c r="N46" s="136">
        <f>'実質公債費比率（分子）の構造'!O$48</f>
        <v>107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369</v>
      </c>
      <c r="C49" s="136"/>
      <c r="D49" s="136"/>
      <c r="E49" s="136">
        <f>'実質公債費比率（分子）の構造'!L$45</f>
        <v>357</v>
      </c>
      <c r="F49" s="136"/>
      <c r="G49" s="136"/>
      <c r="H49" s="136">
        <f>'実質公債費比率（分子）の構造'!M$45</f>
        <v>332</v>
      </c>
      <c r="I49" s="136"/>
      <c r="J49" s="136"/>
      <c r="K49" s="136">
        <f>'実質公債費比率（分子）の構造'!N$45</f>
        <v>315</v>
      </c>
      <c r="L49" s="136"/>
      <c r="M49" s="136"/>
      <c r="N49" s="136">
        <f>'実質公債費比率（分子）の構造'!O$45</f>
        <v>285</v>
      </c>
      <c r="O49" s="136"/>
      <c r="P49" s="136"/>
    </row>
    <row r="50" spans="1:16">
      <c r="A50" s="136" t="s">
        <v>58</v>
      </c>
      <c r="B50" s="136" t="e">
        <f>NA()</f>
        <v>#N/A</v>
      </c>
      <c r="C50" s="136">
        <f>IF(ISNUMBER('実質公債費比率（分子）の構造'!K$53),'実質公債費比率（分子）の構造'!K$53,NA())</f>
        <v>187</v>
      </c>
      <c r="D50" s="136" t="e">
        <f>NA()</f>
        <v>#N/A</v>
      </c>
      <c r="E50" s="136" t="e">
        <f>NA()</f>
        <v>#N/A</v>
      </c>
      <c r="F50" s="136">
        <f>IF(ISNUMBER('実質公債費比率（分子）の構造'!L$53),'実質公債費比率（分子）の構造'!L$53,NA())</f>
        <v>177</v>
      </c>
      <c r="G50" s="136" t="e">
        <f>NA()</f>
        <v>#N/A</v>
      </c>
      <c r="H50" s="136" t="e">
        <f>NA()</f>
        <v>#N/A</v>
      </c>
      <c r="I50" s="136">
        <f>IF(ISNUMBER('実質公債費比率（分子）の構造'!M$53),'実質公債費比率（分子）の構造'!M$53,NA())</f>
        <v>216</v>
      </c>
      <c r="J50" s="136" t="e">
        <f>NA()</f>
        <v>#N/A</v>
      </c>
      <c r="K50" s="136" t="e">
        <f>NA()</f>
        <v>#N/A</v>
      </c>
      <c r="L50" s="136">
        <f>IF(ISNUMBER('実質公債費比率（分子）の構造'!N$53),'実質公債費比率（分子）の構造'!N$53,NA())</f>
        <v>154</v>
      </c>
      <c r="M50" s="136" t="e">
        <f>NA()</f>
        <v>#N/A</v>
      </c>
      <c r="N50" s="136" t="e">
        <f>NA()</f>
        <v>#N/A</v>
      </c>
      <c r="O50" s="136">
        <f>IF(ISNUMBER('実質公債費比率（分子）の構造'!O$53),'実質公債費比率（分子）の構造'!O$53,NA())</f>
        <v>139</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2932</v>
      </c>
      <c r="E56" s="135"/>
      <c r="F56" s="135"/>
      <c r="G56" s="135">
        <f>'将来負担比率（分子）の構造'!J$51</f>
        <v>2595</v>
      </c>
      <c r="H56" s="135"/>
      <c r="I56" s="135"/>
      <c r="J56" s="135">
        <f>'将来負担比率（分子）の構造'!K$51</f>
        <v>2598</v>
      </c>
      <c r="K56" s="135"/>
      <c r="L56" s="135"/>
      <c r="M56" s="135">
        <f>'将来負担比率（分子）の構造'!L$51</f>
        <v>2581</v>
      </c>
      <c r="N56" s="135"/>
      <c r="O56" s="135"/>
      <c r="P56" s="135">
        <f>'将来負担比率（分子）の構造'!M$51</f>
        <v>2389</v>
      </c>
    </row>
    <row r="57" spans="1:16">
      <c r="A57" s="135" t="s">
        <v>34</v>
      </c>
      <c r="B57" s="135"/>
      <c r="C57" s="135"/>
      <c r="D57" s="135">
        <f>'将来負担比率（分子）の構造'!I$50</f>
        <v>17</v>
      </c>
      <c r="E57" s="135"/>
      <c r="F57" s="135"/>
      <c r="G57" s="135">
        <f>'将来負担比率（分子）の構造'!J$50</f>
        <v>15</v>
      </c>
      <c r="H57" s="135"/>
      <c r="I57" s="135"/>
      <c r="J57" s="135">
        <f>'将来負担比率（分子）の構造'!K$50</f>
        <v>11</v>
      </c>
      <c r="K57" s="135"/>
      <c r="L57" s="135"/>
      <c r="M57" s="135">
        <f>'将来負担比率（分子）の構造'!L$50</f>
        <v>10</v>
      </c>
      <c r="N57" s="135"/>
      <c r="O57" s="135"/>
      <c r="P57" s="135">
        <f>'将来負担比率（分子）の構造'!M$50</f>
        <v>6</v>
      </c>
    </row>
    <row r="58" spans="1:16">
      <c r="A58" s="135" t="s">
        <v>33</v>
      </c>
      <c r="B58" s="135"/>
      <c r="C58" s="135"/>
      <c r="D58" s="135">
        <f>'将来負担比率（分子）の構造'!I$49</f>
        <v>1039</v>
      </c>
      <c r="E58" s="135"/>
      <c r="F58" s="135"/>
      <c r="G58" s="135">
        <f>'将来負担比率（分子）の構造'!J$49</f>
        <v>1187</v>
      </c>
      <c r="H58" s="135"/>
      <c r="I58" s="135"/>
      <c r="J58" s="135">
        <f>'将来負担比率（分子）の構造'!K$49</f>
        <v>1288</v>
      </c>
      <c r="K58" s="135"/>
      <c r="L58" s="135"/>
      <c r="M58" s="135">
        <f>'将来負担比率（分子）の構造'!L$49</f>
        <v>1420</v>
      </c>
      <c r="N58" s="135"/>
      <c r="O58" s="135"/>
      <c r="P58" s="135">
        <f>'将来負担比率（分子）の構造'!M$49</f>
        <v>1423</v>
      </c>
    </row>
    <row r="59" spans="1:16">
      <c r="A59" s="135" t="s">
        <v>31</v>
      </c>
      <c r="B59" s="135">
        <f>'将来負担比率（分子）の構造'!I$48</f>
        <v>86</v>
      </c>
      <c r="C59" s="135"/>
      <c r="D59" s="135"/>
      <c r="E59" s="135">
        <f>'将来負担比率（分子）の構造'!J$48</f>
        <v>36</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19</v>
      </c>
      <c r="C61" s="135"/>
      <c r="D61" s="135"/>
      <c r="E61" s="135">
        <f>'将来負担比率（分子）の構造'!J$46</f>
        <v>124</v>
      </c>
      <c r="F61" s="135"/>
      <c r="G61" s="135"/>
      <c r="H61" s="135">
        <f>'将来負担比率（分子）の構造'!K$46</f>
        <v>16</v>
      </c>
      <c r="I61" s="135"/>
      <c r="J61" s="135"/>
      <c r="K61" s="135">
        <f>'将来負担比率（分子）の構造'!L$46</f>
        <v>15</v>
      </c>
      <c r="L61" s="135"/>
      <c r="M61" s="135"/>
      <c r="N61" s="135" t="str">
        <f>'将来負担比率（分子）の構造'!M$46</f>
        <v>-</v>
      </c>
      <c r="O61" s="135"/>
      <c r="P61" s="135"/>
    </row>
    <row r="62" spans="1:16">
      <c r="A62" s="135" t="s">
        <v>28</v>
      </c>
      <c r="B62" s="135">
        <f>'将来負担比率（分子）の構造'!I$45</f>
        <v>473</v>
      </c>
      <c r="C62" s="135"/>
      <c r="D62" s="135"/>
      <c r="E62" s="135">
        <f>'将来負担比率（分子）の構造'!J$45</f>
        <v>399</v>
      </c>
      <c r="F62" s="135"/>
      <c r="G62" s="135"/>
      <c r="H62" s="135">
        <f>'将来負担比率（分子）の構造'!K$45</f>
        <v>363</v>
      </c>
      <c r="I62" s="135"/>
      <c r="J62" s="135"/>
      <c r="K62" s="135">
        <f>'将来負担比率（分子）の構造'!L$45</f>
        <v>313</v>
      </c>
      <c r="L62" s="135"/>
      <c r="M62" s="135"/>
      <c r="N62" s="135">
        <f>'将来負担比率（分子）の構造'!M$45</f>
        <v>368</v>
      </c>
      <c r="O62" s="135"/>
      <c r="P62" s="135"/>
    </row>
    <row r="63" spans="1:16">
      <c r="A63" s="135" t="s">
        <v>27</v>
      </c>
      <c r="B63" s="135">
        <f>'将来負担比率（分子）の構造'!I$44</f>
        <v>246</v>
      </c>
      <c r="C63" s="135"/>
      <c r="D63" s="135"/>
      <c r="E63" s="135">
        <f>'将来負担比率（分子）の構造'!J$44</f>
        <v>217</v>
      </c>
      <c r="F63" s="135"/>
      <c r="G63" s="135"/>
      <c r="H63" s="135">
        <f>'将来負担比率（分子）の構造'!K$44</f>
        <v>209</v>
      </c>
      <c r="I63" s="135"/>
      <c r="J63" s="135"/>
      <c r="K63" s="135">
        <f>'将来負担比率（分子）の構造'!L$44</f>
        <v>293</v>
      </c>
      <c r="L63" s="135"/>
      <c r="M63" s="135"/>
      <c r="N63" s="135">
        <f>'将来負担比率（分子）の構造'!M$44</f>
        <v>251</v>
      </c>
      <c r="O63" s="135"/>
      <c r="P63" s="135"/>
    </row>
    <row r="64" spans="1:16">
      <c r="A64" s="135" t="s">
        <v>26</v>
      </c>
      <c r="B64" s="135">
        <f>'将来負担比率（分子）の構造'!I$43</f>
        <v>1319</v>
      </c>
      <c r="C64" s="135"/>
      <c r="D64" s="135"/>
      <c r="E64" s="135">
        <f>'将来負担比率（分子）の構造'!J$43</f>
        <v>1047</v>
      </c>
      <c r="F64" s="135"/>
      <c r="G64" s="135"/>
      <c r="H64" s="135">
        <f>'将来負担比率（分子）の構造'!K$43</f>
        <v>991</v>
      </c>
      <c r="I64" s="135"/>
      <c r="J64" s="135"/>
      <c r="K64" s="135">
        <f>'将来負担比率（分子）の構造'!L$43</f>
        <v>595</v>
      </c>
      <c r="L64" s="135"/>
      <c r="M64" s="135"/>
      <c r="N64" s="135">
        <f>'将来負担比率（分子）の構造'!M$43</f>
        <v>518</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2439</v>
      </c>
      <c r="C66" s="135"/>
      <c r="D66" s="135"/>
      <c r="E66" s="135">
        <f>'将来負担比率（分子）の構造'!J$41</f>
        <v>2258</v>
      </c>
      <c r="F66" s="135"/>
      <c r="G66" s="135"/>
      <c r="H66" s="135">
        <f>'将来負担比率（分子）の構造'!K$41</f>
        <v>2085</v>
      </c>
      <c r="I66" s="135"/>
      <c r="J66" s="135"/>
      <c r="K66" s="135">
        <f>'将来負担比率（分子）の構造'!L$41</f>
        <v>1893</v>
      </c>
      <c r="L66" s="135"/>
      <c r="M66" s="135"/>
      <c r="N66" s="135">
        <f>'将来負担比率（分子）の構造'!M$41</f>
        <v>1736</v>
      </c>
      <c r="O66" s="135"/>
      <c r="P66" s="135"/>
    </row>
    <row r="67" spans="1:16">
      <c r="A67" s="135" t="s">
        <v>62</v>
      </c>
      <c r="B67" s="135" t="e">
        <f>NA()</f>
        <v>#N/A</v>
      </c>
      <c r="C67" s="135">
        <f>IF(ISNUMBER('将来負担比率（分子）の構造'!I$52), IF('将来負担比率（分子）の構造'!I$52 &lt; 0, 0, '将来負担比率（分子）の構造'!I$52), NA())</f>
        <v>593</v>
      </c>
      <c r="D67" s="135" t="e">
        <f>NA()</f>
        <v>#N/A</v>
      </c>
      <c r="E67" s="135" t="e">
        <f>NA()</f>
        <v>#N/A</v>
      </c>
      <c r="F67" s="135">
        <f>IF(ISNUMBER('将来負担比率（分子）の構造'!J$52), IF('将来負担比率（分子）の構造'!J$52 &lt; 0, 0, '将来負担比率（分子）の構造'!J$52), NA())</f>
        <v>286</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163728</v>
      </c>
      <c r="S5" s="669"/>
      <c r="T5" s="669"/>
      <c r="U5" s="669"/>
      <c r="V5" s="669"/>
      <c r="W5" s="669"/>
      <c r="X5" s="669"/>
      <c r="Y5" s="716"/>
      <c r="Z5" s="729">
        <v>5</v>
      </c>
      <c r="AA5" s="729"/>
      <c r="AB5" s="729"/>
      <c r="AC5" s="729"/>
      <c r="AD5" s="730">
        <v>163728</v>
      </c>
      <c r="AE5" s="730"/>
      <c r="AF5" s="730"/>
      <c r="AG5" s="730"/>
      <c r="AH5" s="730"/>
      <c r="AI5" s="730"/>
      <c r="AJ5" s="730"/>
      <c r="AK5" s="730"/>
      <c r="AL5" s="717">
        <v>10.3</v>
      </c>
      <c r="AM5" s="686"/>
      <c r="AN5" s="686"/>
      <c r="AO5" s="718"/>
      <c r="AP5" s="705" t="s">
        <v>206</v>
      </c>
      <c r="AQ5" s="706"/>
      <c r="AR5" s="706"/>
      <c r="AS5" s="706"/>
      <c r="AT5" s="706"/>
      <c r="AU5" s="706"/>
      <c r="AV5" s="706"/>
      <c r="AW5" s="706"/>
      <c r="AX5" s="706"/>
      <c r="AY5" s="706"/>
      <c r="AZ5" s="706"/>
      <c r="BA5" s="706"/>
      <c r="BB5" s="706"/>
      <c r="BC5" s="706"/>
      <c r="BD5" s="706"/>
      <c r="BE5" s="706"/>
      <c r="BF5" s="707"/>
      <c r="BG5" s="618">
        <v>163728</v>
      </c>
      <c r="BH5" s="619"/>
      <c r="BI5" s="619"/>
      <c r="BJ5" s="619"/>
      <c r="BK5" s="619"/>
      <c r="BL5" s="619"/>
      <c r="BM5" s="619"/>
      <c r="BN5" s="620"/>
      <c r="BO5" s="671">
        <v>100</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10678</v>
      </c>
      <c r="S6" s="619"/>
      <c r="T6" s="619"/>
      <c r="U6" s="619"/>
      <c r="V6" s="619"/>
      <c r="W6" s="619"/>
      <c r="X6" s="619"/>
      <c r="Y6" s="620"/>
      <c r="Z6" s="671">
        <v>0.3</v>
      </c>
      <c r="AA6" s="671"/>
      <c r="AB6" s="671"/>
      <c r="AC6" s="671"/>
      <c r="AD6" s="672">
        <v>10678</v>
      </c>
      <c r="AE6" s="672"/>
      <c r="AF6" s="672"/>
      <c r="AG6" s="672"/>
      <c r="AH6" s="672"/>
      <c r="AI6" s="672"/>
      <c r="AJ6" s="672"/>
      <c r="AK6" s="672"/>
      <c r="AL6" s="641">
        <v>0.7</v>
      </c>
      <c r="AM6" s="673"/>
      <c r="AN6" s="673"/>
      <c r="AO6" s="674"/>
      <c r="AP6" s="615" t="s">
        <v>212</v>
      </c>
      <c r="AQ6" s="616"/>
      <c r="AR6" s="616"/>
      <c r="AS6" s="616"/>
      <c r="AT6" s="616"/>
      <c r="AU6" s="616"/>
      <c r="AV6" s="616"/>
      <c r="AW6" s="616"/>
      <c r="AX6" s="616"/>
      <c r="AY6" s="616"/>
      <c r="AZ6" s="616"/>
      <c r="BA6" s="616"/>
      <c r="BB6" s="616"/>
      <c r="BC6" s="616"/>
      <c r="BD6" s="616"/>
      <c r="BE6" s="616"/>
      <c r="BF6" s="617"/>
      <c r="BG6" s="618">
        <v>163728</v>
      </c>
      <c r="BH6" s="619"/>
      <c r="BI6" s="619"/>
      <c r="BJ6" s="619"/>
      <c r="BK6" s="619"/>
      <c r="BL6" s="619"/>
      <c r="BM6" s="619"/>
      <c r="BN6" s="620"/>
      <c r="BO6" s="671">
        <v>100</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52600</v>
      </c>
      <c r="CS6" s="619"/>
      <c r="CT6" s="619"/>
      <c r="CU6" s="619"/>
      <c r="CV6" s="619"/>
      <c r="CW6" s="619"/>
      <c r="CX6" s="619"/>
      <c r="CY6" s="620"/>
      <c r="CZ6" s="671">
        <v>1.7</v>
      </c>
      <c r="DA6" s="671"/>
      <c r="DB6" s="671"/>
      <c r="DC6" s="671"/>
      <c r="DD6" s="624" t="s">
        <v>207</v>
      </c>
      <c r="DE6" s="619"/>
      <c r="DF6" s="619"/>
      <c r="DG6" s="619"/>
      <c r="DH6" s="619"/>
      <c r="DI6" s="619"/>
      <c r="DJ6" s="619"/>
      <c r="DK6" s="619"/>
      <c r="DL6" s="619"/>
      <c r="DM6" s="619"/>
      <c r="DN6" s="619"/>
      <c r="DO6" s="619"/>
      <c r="DP6" s="620"/>
      <c r="DQ6" s="624">
        <v>52600</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216</v>
      </c>
      <c r="S7" s="619"/>
      <c r="T7" s="619"/>
      <c r="U7" s="619"/>
      <c r="V7" s="619"/>
      <c r="W7" s="619"/>
      <c r="X7" s="619"/>
      <c r="Y7" s="620"/>
      <c r="Z7" s="671">
        <v>0</v>
      </c>
      <c r="AA7" s="671"/>
      <c r="AB7" s="671"/>
      <c r="AC7" s="671"/>
      <c r="AD7" s="672">
        <v>216</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51764</v>
      </c>
      <c r="BH7" s="619"/>
      <c r="BI7" s="619"/>
      <c r="BJ7" s="619"/>
      <c r="BK7" s="619"/>
      <c r="BL7" s="619"/>
      <c r="BM7" s="619"/>
      <c r="BN7" s="620"/>
      <c r="BO7" s="671">
        <v>31.6</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840574</v>
      </c>
      <c r="CS7" s="619"/>
      <c r="CT7" s="619"/>
      <c r="CU7" s="619"/>
      <c r="CV7" s="619"/>
      <c r="CW7" s="619"/>
      <c r="CX7" s="619"/>
      <c r="CY7" s="620"/>
      <c r="CZ7" s="671">
        <v>26.6</v>
      </c>
      <c r="DA7" s="671"/>
      <c r="DB7" s="671"/>
      <c r="DC7" s="671"/>
      <c r="DD7" s="624">
        <v>41910</v>
      </c>
      <c r="DE7" s="619"/>
      <c r="DF7" s="619"/>
      <c r="DG7" s="619"/>
      <c r="DH7" s="619"/>
      <c r="DI7" s="619"/>
      <c r="DJ7" s="619"/>
      <c r="DK7" s="619"/>
      <c r="DL7" s="619"/>
      <c r="DM7" s="619"/>
      <c r="DN7" s="619"/>
      <c r="DO7" s="619"/>
      <c r="DP7" s="620"/>
      <c r="DQ7" s="624">
        <v>564804</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401</v>
      </c>
      <c r="S8" s="619"/>
      <c r="T8" s="619"/>
      <c r="U8" s="619"/>
      <c r="V8" s="619"/>
      <c r="W8" s="619"/>
      <c r="X8" s="619"/>
      <c r="Y8" s="620"/>
      <c r="Z8" s="671">
        <v>0</v>
      </c>
      <c r="AA8" s="671"/>
      <c r="AB8" s="671"/>
      <c r="AC8" s="671"/>
      <c r="AD8" s="672">
        <v>401</v>
      </c>
      <c r="AE8" s="672"/>
      <c r="AF8" s="672"/>
      <c r="AG8" s="672"/>
      <c r="AH8" s="672"/>
      <c r="AI8" s="672"/>
      <c r="AJ8" s="672"/>
      <c r="AK8" s="672"/>
      <c r="AL8" s="641">
        <v>0</v>
      </c>
      <c r="AM8" s="673"/>
      <c r="AN8" s="673"/>
      <c r="AO8" s="674"/>
      <c r="AP8" s="615" t="s">
        <v>218</v>
      </c>
      <c r="AQ8" s="616"/>
      <c r="AR8" s="616"/>
      <c r="AS8" s="616"/>
      <c r="AT8" s="616"/>
      <c r="AU8" s="616"/>
      <c r="AV8" s="616"/>
      <c r="AW8" s="616"/>
      <c r="AX8" s="616"/>
      <c r="AY8" s="616"/>
      <c r="AZ8" s="616"/>
      <c r="BA8" s="616"/>
      <c r="BB8" s="616"/>
      <c r="BC8" s="616"/>
      <c r="BD8" s="616"/>
      <c r="BE8" s="616"/>
      <c r="BF8" s="617"/>
      <c r="BG8" s="618">
        <v>2916</v>
      </c>
      <c r="BH8" s="619"/>
      <c r="BI8" s="619"/>
      <c r="BJ8" s="619"/>
      <c r="BK8" s="619"/>
      <c r="BL8" s="619"/>
      <c r="BM8" s="619"/>
      <c r="BN8" s="620"/>
      <c r="BO8" s="671">
        <v>1.8</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397612</v>
      </c>
      <c r="CS8" s="619"/>
      <c r="CT8" s="619"/>
      <c r="CU8" s="619"/>
      <c r="CV8" s="619"/>
      <c r="CW8" s="619"/>
      <c r="CX8" s="619"/>
      <c r="CY8" s="620"/>
      <c r="CZ8" s="671">
        <v>12.6</v>
      </c>
      <c r="DA8" s="671"/>
      <c r="DB8" s="671"/>
      <c r="DC8" s="671"/>
      <c r="DD8" s="624">
        <v>2970</v>
      </c>
      <c r="DE8" s="619"/>
      <c r="DF8" s="619"/>
      <c r="DG8" s="619"/>
      <c r="DH8" s="619"/>
      <c r="DI8" s="619"/>
      <c r="DJ8" s="619"/>
      <c r="DK8" s="619"/>
      <c r="DL8" s="619"/>
      <c r="DM8" s="619"/>
      <c r="DN8" s="619"/>
      <c r="DO8" s="619"/>
      <c r="DP8" s="620"/>
      <c r="DQ8" s="624">
        <v>275647</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280</v>
      </c>
      <c r="S9" s="619"/>
      <c r="T9" s="619"/>
      <c r="U9" s="619"/>
      <c r="V9" s="619"/>
      <c r="W9" s="619"/>
      <c r="X9" s="619"/>
      <c r="Y9" s="620"/>
      <c r="Z9" s="671">
        <v>0</v>
      </c>
      <c r="AA9" s="671"/>
      <c r="AB9" s="671"/>
      <c r="AC9" s="671"/>
      <c r="AD9" s="672">
        <v>280</v>
      </c>
      <c r="AE9" s="672"/>
      <c r="AF9" s="672"/>
      <c r="AG9" s="672"/>
      <c r="AH9" s="672"/>
      <c r="AI9" s="672"/>
      <c r="AJ9" s="672"/>
      <c r="AK9" s="672"/>
      <c r="AL9" s="641">
        <v>0</v>
      </c>
      <c r="AM9" s="673"/>
      <c r="AN9" s="673"/>
      <c r="AO9" s="674"/>
      <c r="AP9" s="615" t="s">
        <v>221</v>
      </c>
      <c r="AQ9" s="616"/>
      <c r="AR9" s="616"/>
      <c r="AS9" s="616"/>
      <c r="AT9" s="616"/>
      <c r="AU9" s="616"/>
      <c r="AV9" s="616"/>
      <c r="AW9" s="616"/>
      <c r="AX9" s="616"/>
      <c r="AY9" s="616"/>
      <c r="AZ9" s="616"/>
      <c r="BA9" s="616"/>
      <c r="BB9" s="616"/>
      <c r="BC9" s="616"/>
      <c r="BD9" s="616"/>
      <c r="BE9" s="616"/>
      <c r="BF9" s="617"/>
      <c r="BG9" s="618">
        <v>44701</v>
      </c>
      <c r="BH9" s="619"/>
      <c r="BI9" s="619"/>
      <c r="BJ9" s="619"/>
      <c r="BK9" s="619"/>
      <c r="BL9" s="619"/>
      <c r="BM9" s="619"/>
      <c r="BN9" s="620"/>
      <c r="BO9" s="671">
        <v>27.3</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335531</v>
      </c>
      <c r="CS9" s="619"/>
      <c r="CT9" s="619"/>
      <c r="CU9" s="619"/>
      <c r="CV9" s="619"/>
      <c r="CW9" s="619"/>
      <c r="CX9" s="619"/>
      <c r="CY9" s="620"/>
      <c r="CZ9" s="671">
        <v>10.6</v>
      </c>
      <c r="DA9" s="671"/>
      <c r="DB9" s="671"/>
      <c r="DC9" s="671"/>
      <c r="DD9" s="624" t="s">
        <v>108</v>
      </c>
      <c r="DE9" s="619"/>
      <c r="DF9" s="619"/>
      <c r="DG9" s="619"/>
      <c r="DH9" s="619"/>
      <c r="DI9" s="619"/>
      <c r="DJ9" s="619"/>
      <c r="DK9" s="619"/>
      <c r="DL9" s="619"/>
      <c r="DM9" s="619"/>
      <c r="DN9" s="619"/>
      <c r="DO9" s="619"/>
      <c r="DP9" s="620"/>
      <c r="DQ9" s="624">
        <v>326997</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41664</v>
      </c>
      <c r="S10" s="619"/>
      <c r="T10" s="619"/>
      <c r="U10" s="619"/>
      <c r="V10" s="619"/>
      <c r="W10" s="619"/>
      <c r="X10" s="619"/>
      <c r="Y10" s="620"/>
      <c r="Z10" s="671">
        <v>1.3</v>
      </c>
      <c r="AA10" s="671"/>
      <c r="AB10" s="671"/>
      <c r="AC10" s="671"/>
      <c r="AD10" s="672">
        <v>41664</v>
      </c>
      <c r="AE10" s="672"/>
      <c r="AF10" s="672"/>
      <c r="AG10" s="672"/>
      <c r="AH10" s="672"/>
      <c r="AI10" s="672"/>
      <c r="AJ10" s="672"/>
      <c r="AK10" s="672"/>
      <c r="AL10" s="641">
        <v>2.6</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2143</v>
      </c>
      <c r="BH10" s="619"/>
      <c r="BI10" s="619"/>
      <c r="BJ10" s="619"/>
      <c r="BK10" s="619"/>
      <c r="BL10" s="619"/>
      <c r="BM10" s="619"/>
      <c r="BN10" s="620"/>
      <c r="BO10" s="671">
        <v>1.3</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8</v>
      </c>
      <c r="CS10" s="619"/>
      <c r="CT10" s="619"/>
      <c r="CU10" s="619"/>
      <c r="CV10" s="619"/>
      <c r="CW10" s="619"/>
      <c r="CX10" s="619"/>
      <c r="CY10" s="620"/>
      <c r="CZ10" s="671">
        <v>0</v>
      </c>
      <c r="DA10" s="671"/>
      <c r="DB10" s="671"/>
      <c r="DC10" s="671"/>
      <c r="DD10" s="624" t="s">
        <v>108</v>
      </c>
      <c r="DE10" s="619"/>
      <c r="DF10" s="619"/>
      <c r="DG10" s="619"/>
      <c r="DH10" s="619"/>
      <c r="DI10" s="619"/>
      <c r="DJ10" s="619"/>
      <c r="DK10" s="619"/>
      <c r="DL10" s="619"/>
      <c r="DM10" s="619"/>
      <c r="DN10" s="619"/>
      <c r="DO10" s="619"/>
      <c r="DP10" s="620"/>
      <c r="DQ10" s="624">
        <v>8</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2004</v>
      </c>
      <c r="BH11" s="619"/>
      <c r="BI11" s="619"/>
      <c r="BJ11" s="619"/>
      <c r="BK11" s="619"/>
      <c r="BL11" s="619"/>
      <c r="BM11" s="619"/>
      <c r="BN11" s="620"/>
      <c r="BO11" s="671">
        <v>1.2</v>
      </c>
      <c r="BP11" s="671"/>
      <c r="BQ11" s="671"/>
      <c r="BR11" s="671"/>
      <c r="BS11" s="624" t="s">
        <v>108</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429347</v>
      </c>
      <c r="CS11" s="619"/>
      <c r="CT11" s="619"/>
      <c r="CU11" s="619"/>
      <c r="CV11" s="619"/>
      <c r="CW11" s="619"/>
      <c r="CX11" s="619"/>
      <c r="CY11" s="620"/>
      <c r="CZ11" s="671">
        <v>13.6</v>
      </c>
      <c r="DA11" s="671"/>
      <c r="DB11" s="671"/>
      <c r="DC11" s="671"/>
      <c r="DD11" s="624">
        <v>23208</v>
      </c>
      <c r="DE11" s="619"/>
      <c r="DF11" s="619"/>
      <c r="DG11" s="619"/>
      <c r="DH11" s="619"/>
      <c r="DI11" s="619"/>
      <c r="DJ11" s="619"/>
      <c r="DK11" s="619"/>
      <c r="DL11" s="619"/>
      <c r="DM11" s="619"/>
      <c r="DN11" s="619"/>
      <c r="DO11" s="619"/>
      <c r="DP11" s="620"/>
      <c r="DQ11" s="624">
        <v>101717</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95755</v>
      </c>
      <c r="BH12" s="619"/>
      <c r="BI12" s="619"/>
      <c r="BJ12" s="619"/>
      <c r="BK12" s="619"/>
      <c r="BL12" s="619"/>
      <c r="BM12" s="619"/>
      <c r="BN12" s="620"/>
      <c r="BO12" s="671">
        <v>58.5</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53048</v>
      </c>
      <c r="CS12" s="619"/>
      <c r="CT12" s="619"/>
      <c r="CU12" s="619"/>
      <c r="CV12" s="619"/>
      <c r="CW12" s="619"/>
      <c r="CX12" s="619"/>
      <c r="CY12" s="620"/>
      <c r="CZ12" s="671">
        <v>1.7</v>
      </c>
      <c r="DA12" s="671"/>
      <c r="DB12" s="671"/>
      <c r="DC12" s="671"/>
      <c r="DD12" s="624">
        <v>3451</v>
      </c>
      <c r="DE12" s="619"/>
      <c r="DF12" s="619"/>
      <c r="DG12" s="619"/>
      <c r="DH12" s="619"/>
      <c r="DI12" s="619"/>
      <c r="DJ12" s="619"/>
      <c r="DK12" s="619"/>
      <c r="DL12" s="619"/>
      <c r="DM12" s="619"/>
      <c r="DN12" s="619"/>
      <c r="DO12" s="619"/>
      <c r="DP12" s="620"/>
      <c r="DQ12" s="624">
        <v>20901</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1819</v>
      </c>
      <c r="S13" s="619"/>
      <c r="T13" s="619"/>
      <c r="U13" s="619"/>
      <c r="V13" s="619"/>
      <c r="W13" s="619"/>
      <c r="X13" s="619"/>
      <c r="Y13" s="620"/>
      <c r="Z13" s="671">
        <v>0.1</v>
      </c>
      <c r="AA13" s="671"/>
      <c r="AB13" s="671"/>
      <c r="AC13" s="671"/>
      <c r="AD13" s="672">
        <v>1819</v>
      </c>
      <c r="AE13" s="672"/>
      <c r="AF13" s="672"/>
      <c r="AG13" s="672"/>
      <c r="AH13" s="672"/>
      <c r="AI13" s="672"/>
      <c r="AJ13" s="672"/>
      <c r="AK13" s="672"/>
      <c r="AL13" s="641">
        <v>0.1</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84440</v>
      </c>
      <c r="BH13" s="619"/>
      <c r="BI13" s="619"/>
      <c r="BJ13" s="619"/>
      <c r="BK13" s="619"/>
      <c r="BL13" s="619"/>
      <c r="BM13" s="619"/>
      <c r="BN13" s="620"/>
      <c r="BO13" s="671">
        <v>51.6</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177010</v>
      </c>
      <c r="CS13" s="619"/>
      <c r="CT13" s="619"/>
      <c r="CU13" s="619"/>
      <c r="CV13" s="619"/>
      <c r="CW13" s="619"/>
      <c r="CX13" s="619"/>
      <c r="CY13" s="620"/>
      <c r="CZ13" s="671">
        <v>5.6</v>
      </c>
      <c r="DA13" s="671"/>
      <c r="DB13" s="671"/>
      <c r="DC13" s="671"/>
      <c r="DD13" s="624">
        <v>78894</v>
      </c>
      <c r="DE13" s="619"/>
      <c r="DF13" s="619"/>
      <c r="DG13" s="619"/>
      <c r="DH13" s="619"/>
      <c r="DI13" s="619"/>
      <c r="DJ13" s="619"/>
      <c r="DK13" s="619"/>
      <c r="DL13" s="619"/>
      <c r="DM13" s="619"/>
      <c r="DN13" s="619"/>
      <c r="DO13" s="619"/>
      <c r="DP13" s="620"/>
      <c r="DQ13" s="624">
        <v>134393</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4145</v>
      </c>
      <c r="BH14" s="619"/>
      <c r="BI14" s="619"/>
      <c r="BJ14" s="619"/>
      <c r="BK14" s="619"/>
      <c r="BL14" s="619"/>
      <c r="BM14" s="619"/>
      <c r="BN14" s="620"/>
      <c r="BO14" s="671">
        <v>2.5</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235782</v>
      </c>
      <c r="CS14" s="619"/>
      <c r="CT14" s="619"/>
      <c r="CU14" s="619"/>
      <c r="CV14" s="619"/>
      <c r="CW14" s="619"/>
      <c r="CX14" s="619"/>
      <c r="CY14" s="620"/>
      <c r="CZ14" s="671">
        <v>7.5</v>
      </c>
      <c r="DA14" s="671"/>
      <c r="DB14" s="671"/>
      <c r="DC14" s="671"/>
      <c r="DD14" s="624">
        <v>32826</v>
      </c>
      <c r="DE14" s="619"/>
      <c r="DF14" s="619"/>
      <c r="DG14" s="619"/>
      <c r="DH14" s="619"/>
      <c r="DI14" s="619"/>
      <c r="DJ14" s="619"/>
      <c r="DK14" s="619"/>
      <c r="DL14" s="619"/>
      <c r="DM14" s="619"/>
      <c r="DN14" s="619"/>
      <c r="DO14" s="619"/>
      <c r="DP14" s="620"/>
      <c r="DQ14" s="624">
        <v>206478</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341</v>
      </c>
      <c r="S15" s="619"/>
      <c r="T15" s="619"/>
      <c r="U15" s="619"/>
      <c r="V15" s="619"/>
      <c r="W15" s="619"/>
      <c r="X15" s="619"/>
      <c r="Y15" s="620"/>
      <c r="Z15" s="671">
        <v>0</v>
      </c>
      <c r="AA15" s="671"/>
      <c r="AB15" s="671"/>
      <c r="AC15" s="671"/>
      <c r="AD15" s="672">
        <v>341</v>
      </c>
      <c r="AE15" s="672"/>
      <c r="AF15" s="672"/>
      <c r="AG15" s="672"/>
      <c r="AH15" s="672"/>
      <c r="AI15" s="672"/>
      <c r="AJ15" s="672"/>
      <c r="AK15" s="672"/>
      <c r="AL15" s="641">
        <v>0</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12064</v>
      </c>
      <c r="BH15" s="619"/>
      <c r="BI15" s="619"/>
      <c r="BJ15" s="619"/>
      <c r="BK15" s="619"/>
      <c r="BL15" s="619"/>
      <c r="BM15" s="619"/>
      <c r="BN15" s="620"/>
      <c r="BO15" s="671">
        <v>7.4</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341704</v>
      </c>
      <c r="CS15" s="619"/>
      <c r="CT15" s="619"/>
      <c r="CU15" s="619"/>
      <c r="CV15" s="619"/>
      <c r="CW15" s="619"/>
      <c r="CX15" s="619"/>
      <c r="CY15" s="620"/>
      <c r="CZ15" s="671">
        <v>10.8</v>
      </c>
      <c r="DA15" s="671"/>
      <c r="DB15" s="671"/>
      <c r="DC15" s="671"/>
      <c r="DD15" s="624">
        <v>210881</v>
      </c>
      <c r="DE15" s="619"/>
      <c r="DF15" s="619"/>
      <c r="DG15" s="619"/>
      <c r="DH15" s="619"/>
      <c r="DI15" s="619"/>
      <c r="DJ15" s="619"/>
      <c r="DK15" s="619"/>
      <c r="DL15" s="619"/>
      <c r="DM15" s="619"/>
      <c r="DN15" s="619"/>
      <c r="DO15" s="619"/>
      <c r="DP15" s="620"/>
      <c r="DQ15" s="624">
        <v>305616</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1535769</v>
      </c>
      <c r="S16" s="619"/>
      <c r="T16" s="619"/>
      <c r="U16" s="619"/>
      <c r="V16" s="619"/>
      <c r="W16" s="619"/>
      <c r="X16" s="619"/>
      <c r="Y16" s="620"/>
      <c r="Z16" s="671">
        <v>47.3</v>
      </c>
      <c r="AA16" s="671"/>
      <c r="AB16" s="671"/>
      <c r="AC16" s="671"/>
      <c r="AD16" s="672">
        <v>1373803</v>
      </c>
      <c r="AE16" s="672"/>
      <c r="AF16" s="672"/>
      <c r="AG16" s="672"/>
      <c r="AH16" s="672"/>
      <c r="AI16" s="672"/>
      <c r="AJ16" s="672"/>
      <c r="AK16" s="672"/>
      <c r="AL16" s="641">
        <v>86.2</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9817</v>
      </c>
      <c r="CS16" s="619"/>
      <c r="CT16" s="619"/>
      <c r="CU16" s="619"/>
      <c r="CV16" s="619"/>
      <c r="CW16" s="619"/>
      <c r="CX16" s="619"/>
      <c r="CY16" s="620"/>
      <c r="CZ16" s="671">
        <v>0.3</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1373803</v>
      </c>
      <c r="S17" s="619"/>
      <c r="T17" s="619"/>
      <c r="U17" s="619"/>
      <c r="V17" s="619"/>
      <c r="W17" s="619"/>
      <c r="X17" s="619"/>
      <c r="Y17" s="620"/>
      <c r="Z17" s="671">
        <v>42.3</v>
      </c>
      <c r="AA17" s="671"/>
      <c r="AB17" s="671"/>
      <c r="AC17" s="671"/>
      <c r="AD17" s="672">
        <v>1373803</v>
      </c>
      <c r="AE17" s="672"/>
      <c r="AF17" s="672"/>
      <c r="AG17" s="672"/>
      <c r="AH17" s="672"/>
      <c r="AI17" s="672"/>
      <c r="AJ17" s="672"/>
      <c r="AK17" s="672"/>
      <c r="AL17" s="641">
        <v>86.2</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285343</v>
      </c>
      <c r="CS17" s="619"/>
      <c r="CT17" s="619"/>
      <c r="CU17" s="619"/>
      <c r="CV17" s="619"/>
      <c r="CW17" s="619"/>
      <c r="CX17" s="619"/>
      <c r="CY17" s="620"/>
      <c r="CZ17" s="671">
        <v>9</v>
      </c>
      <c r="DA17" s="671"/>
      <c r="DB17" s="671"/>
      <c r="DC17" s="671"/>
      <c r="DD17" s="624" t="s">
        <v>108</v>
      </c>
      <c r="DE17" s="619"/>
      <c r="DF17" s="619"/>
      <c r="DG17" s="619"/>
      <c r="DH17" s="619"/>
      <c r="DI17" s="619"/>
      <c r="DJ17" s="619"/>
      <c r="DK17" s="619"/>
      <c r="DL17" s="619"/>
      <c r="DM17" s="619"/>
      <c r="DN17" s="619"/>
      <c r="DO17" s="619"/>
      <c r="DP17" s="620"/>
      <c r="DQ17" s="624">
        <v>283604</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161961</v>
      </c>
      <c r="S18" s="619"/>
      <c r="T18" s="619"/>
      <c r="U18" s="619"/>
      <c r="V18" s="619"/>
      <c r="W18" s="619"/>
      <c r="X18" s="619"/>
      <c r="Y18" s="620"/>
      <c r="Z18" s="671">
        <v>5</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v>5</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1754896</v>
      </c>
      <c r="S20" s="619"/>
      <c r="T20" s="619"/>
      <c r="U20" s="619"/>
      <c r="V20" s="619"/>
      <c r="W20" s="619"/>
      <c r="X20" s="619"/>
      <c r="Y20" s="620"/>
      <c r="Z20" s="671">
        <v>54</v>
      </c>
      <c r="AA20" s="671"/>
      <c r="AB20" s="671"/>
      <c r="AC20" s="671"/>
      <c r="AD20" s="672">
        <v>1592930</v>
      </c>
      <c r="AE20" s="672"/>
      <c r="AF20" s="672"/>
      <c r="AG20" s="672"/>
      <c r="AH20" s="672"/>
      <c r="AI20" s="672"/>
      <c r="AJ20" s="672"/>
      <c r="AK20" s="672"/>
      <c r="AL20" s="641">
        <v>100</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3158376</v>
      </c>
      <c r="CS20" s="619"/>
      <c r="CT20" s="619"/>
      <c r="CU20" s="619"/>
      <c r="CV20" s="619"/>
      <c r="CW20" s="619"/>
      <c r="CX20" s="619"/>
      <c r="CY20" s="620"/>
      <c r="CZ20" s="671">
        <v>100</v>
      </c>
      <c r="DA20" s="671"/>
      <c r="DB20" s="671"/>
      <c r="DC20" s="671"/>
      <c r="DD20" s="624">
        <v>394140</v>
      </c>
      <c r="DE20" s="619"/>
      <c r="DF20" s="619"/>
      <c r="DG20" s="619"/>
      <c r="DH20" s="619"/>
      <c r="DI20" s="619"/>
      <c r="DJ20" s="619"/>
      <c r="DK20" s="619"/>
      <c r="DL20" s="619"/>
      <c r="DM20" s="619"/>
      <c r="DN20" s="619"/>
      <c r="DO20" s="619"/>
      <c r="DP20" s="620"/>
      <c r="DQ20" s="624">
        <v>2272765</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t="s">
        <v>108</v>
      </c>
      <c r="S21" s="619"/>
      <c r="T21" s="619"/>
      <c r="U21" s="619"/>
      <c r="V21" s="619"/>
      <c r="W21" s="619"/>
      <c r="X21" s="619"/>
      <c r="Y21" s="620"/>
      <c r="Z21" s="671" t="s">
        <v>108</v>
      </c>
      <c r="AA21" s="671"/>
      <c r="AB21" s="671"/>
      <c r="AC21" s="671"/>
      <c r="AD21" s="672" t="s">
        <v>108</v>
      </c>
      <c r="AE21" s="672"/>
      <c r="AF21" s="672"/>
      <c r="AG21" s="672"/>
      <c r="AH21" s="672"/>
      <c r="AI21" s="672"/>
      <c r="AJ21" s="672"/>
      <c r="AK21" s="672"/>
      <c r="AL21" s="641" t="s">
        <v>108</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1701</v>
      </c>
      <c r="S22" s="619"/>
      <c r="T22" s="619"/>
      <c r="U22" s="619"/>
      <c r="V22" s="619"/>
      <c r="W22" s="619"/>
      <c r="X22" s="619"/>
      <c r="Y22" s="620"/>
      <c r="Z22" s="671">
        <v>0.1</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6821</v>
      </c>
      <c r="S23" s="619"/>
      <c r="T23" s="619"/>
      <c r="U23" s="619"/>
      <c r="V23" s="619"/>
      <c r="W23" s="619"/>
      <c r="X23" s="619"/>
      <c r="Y23" s="620"/>
      <c r="Z23" s="671">
        <v>0.2</v>
      </c>
      <c r="AA23" s="671"/>
      <c r="AB23" s="671"/>
      <c r="AC23" s="671"/>
      <c r="AD23" s="672">
        <v>175</v>
      </c>
      <c r="AE23" s="672"/>
      <c r="AF23" s="672"/>
      <c r="AG23" s="672"/>
      <c r="AH23" s="672"/>
      <c r="AI23" s="672"/>
      <c r="AJ23" s="672"/>
      <c r="AK23" s="672"/>
      <c r="AL23" s="641">
        <v>0</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5977</v>
      </c>
      <c r="S24" s="619"/>
      <c r="T24" s="619"/>
      <c r="U24" s="619"/>
      <c r="V24" s="619"/>
      <c r="W24" s="619"/>
      <c r="X24" s="619"/>
      <c r="Y24" s="620"/>
      <c r="Z24" s="671">
        <v>0.2</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732542</v>
      </c>
      <c r="CS24" s="669"/>
      <c r="CT24" s="669"/>
      <c r="CU24" s="669"/>
      <c r="CV24" s="669"/>
      <c r="CW24" s="669"/>
      <c r="CX24" s="669"/>
      <c r="CY24" s="716"/>
      <c r="CZ24" s="720">
        <v>23.2</v>
      </c>
      <c r="DA24" s="721"/>
      <c r="DB24" s="721"/>
      <c r="DC24" s="722"/>
      <c r="DD24" s="715">
        <v>628990</v>
      </c>
      <c r="DE24" s="669"/>
      <c r="DF24" s="669"/>
      <c r="DG24" s="669"/>
      <c r="DH24" s="669"/>
      <c r="DI24" s="669"/>
      <c r="DJ24" s="669"/>
      <c r="DK24" s="716"/>
      <c r="DL24" s="715">
        <v>604079</v>
      </c>
      <c r="DM24" s="669"/>
      <c r="DN24" s="669"/>
      <c r="DO24" s="669"/>
      <c r="DP24" s="669"/>
      <c r="DQ24" s="669"/>
      <c r="DR24" s="669"/>
      <c r="DS24" s="669"/>
      <c r="DT24" s="669"/>
      <c r="DU24" s="669"/>
      <c r="DV24" s="716"/>
      <c r="DW24" s="717">
        <v>36.200000000000003</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204598</v>
      </c>
      <c r="S25" s="619"/>
      <c r="T25" s="619"/>
      <c r="U25" s="619"/>
      <c r="V25" s="619"/>
      <c r="W25" s="619"/>
      <c r="X25" s="619"/>
      <c r="Y25" s="620"/>
      <c r="Z25" s="671">
        <v>6.3</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333817</v>
      </c>
      <c r="CS25" s="637"/>
      <c r="CT25" s="637"/>
      <c r="CU25" s="637"/>
      <c r="CV25" s="637"/>
      <c r="CW25" s="637"/>
      <c r="CX25" s="637"/>
      <c r="CY25" s="638"/>
      <c r="CZ25" s="621">
        <v>10.6</v>
      </c>
      <c r="DA25" s="639"/>
      <c r="DB25" s="639"/>
      <c r="DC25" s="640"/>
      <c r="DD25" s="624">
        <v>315125</v>
      </c>
      <c r="DE25" s="637"/>
      <c r="DF25" s="637"/>
      <c r="DG25" s="637"/>
      <c r="DH25" s="637"/>
      <c r="DI25" s="637"/>
      <c r="DJ25" s="637"/>
      <c r="DK25" s="638"/>
      <c r="DL25" s="624">
        <v>291019</v>
      </c>
      <c r="DM25" s="637"/>
      <c r="DN25" s="637"/>
      <c r="DO25" s="637"/>
      <c r="DP25" s="637"/>
      <c r="DQ25" s="637"/>
      <c r="DR25" s="637"/>
      <c r="DS25" s="637"/>
      <c r="DT25" s="637"/>
      <c r="DU25" s="637"/>
      <c r="DV25" s="638"/>
      <c r="DW25" s="641">
        <v>17.399999999999999</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183975</v>
      </c>
      <c r="CS26" s="619"/>
      <c r="CT26" s="619"/>
      <c r="CU26" s="619"/>
      <c r="CV26" s="619"/>
      <c r="CW26" s="619"/>
      <c r="CX26" s="619"/>
      <c r="CY26" s="620"/>
      <c r="CZ26" s="621">
        <v>5.8</v>
      </c>
      <c r="DA26" s="639"/>
      <c r="DB26" s="639"/>
      <c r="DC26" s="640"/>
      <c r="DD26" s="624">
        <v>169696</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663613</v>
      </c>
      <c r="S27" s="619"/>
      <c r="T27" s="619"/>
      <c r="U27" s="619"/>
      <c r="V27" s="619"/>
      <c r="W27" s="619"/>
      <c r="X27" s="619"/>
      <c r="Y27" s="620"/>
      <c r="Z27" s="671">
        <v>20.399999999999999</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163728</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113382</v>
      </c>
      <c r="CS27" s="637"/>
      <c r="CT27" s="637"/>
      <c r="CU27" s="637"/>
      <c r="CV27" s="637"/>
      <c r="CW27" s="637"/>
      <c r="CX27" s="637"/>
      <c r="CY27" s="638"/>
      <c r="CZ27" s="621">
        <v>3.6</v>
      </c>
      <c r="DA27" s="639"/>
      <c r="DB27" s="639"/>
      <c r="DC27" s="640"/>
      <c r="DD27" s="624">
        <v>30261</v>
      </c>
      <c r="DE27" s="637"/>
      <c r="DF27" s="637"/>
      <c r="DG27" s="637"/>
      <c r="DH27" s="637"/>
      <c r="DI27" s="637"/>
      <c r="DJ27" s="637"/>
      <c r="DK27" s="638"/>
      <c r="DL27" s="624">
        <v>29456</v>
      </c>
      <c r="DM27" s="637"/>
      <c r="DN27" s="637"/>
      <c r="DO27" s="637"/>
      <c r="DP27" s="637"/>
      <c r="DQ27" s="637"/>
      <c r="DR27" s="637"/>
      <c r="DS27" s="637"/>
      <c r="DT27" s="637"/>
      <c r="DU27" s="637"/>
      <c r="DV27" s="638"/>
      <c r="DW27" s="641">
        <v>1.8</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8982</v>
      </c>
      <c r="S28" s="619"/>
      <c r="T28" s="619"/>
      <c r="U28" s="619"/>
      <c r="V28" s="619"/>
      <c r="W28" s="619"/>
      <c r="X28" s="619"/>
      <c r="Y28" s="620"/>
      <c r="Z28" s="671">
        <v>0.3</v>
      </c>
      <c r="AA28" s="671"/>
      <c r="AB28" s="671"/>
      <c r="AC28" s="671"/>
      <c r="AD28" s="672" t="s">
        <v>108</v>
      </c>
      <c r="AE28" s="672"/>
      <c r="AF28" s="672"/>
      <c r="AG28" s="672"/>
      <c r="AH28" s="672"/>
      <c r="AI28" s="672"/>
      <c r="AJ28" s="672"/>
      <c r="AK28" s="672"/>
      <c r="AL28" s="641" t="s">
        <v>108</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285343</v>
      </c>
      <c r="CS28" s="619"/>
      <c r="CT28" s="619"/>
      <c r="CU28" s="619"/>
      <c r="CV28" s="619"/>
      <c r="CW28" s="619"/>
      <c r="CX28" s="619"/>
      <c r="CY28" s="620"/>
      <c r="CZ28" s="621">
        <v>9</v>
      </c>
      <c r="DA28" s="639"/>
      <c r="DB28" s="639"/>
      <c r="DC28" s="640"/>
      <c r="DD28" s="624">
        <v>283604</v>
      </c>
      <c r="DE28" s="619"/>
      <c r="DF28" s="619"/>
      <c r="DG28" s="619"/>
      <c r="DH28" s="619"/>
      <c r="DI28" s="619"/>
      <c r="DJ28" s="619"/>
      <c r="DK28" s="620"/>
      <c r="DL28" s="624">
        <v>283604</v>
      </c>
      <c r="DM28" s="619"/>
      <c r="DN28" s="619"/>
      <c r="DO28" s="619"/>
      <c r="DP28" s="619"/>
      <c r="DQ28" s="619"/>
      <c r="DR28" s="619"/>
      <c r="DS28" s="619"/>
      <c r="DT28" s="619"/>
      <c r="DU28" s="619"/>
      <c r="DV28" s="620"/>
      <c r="DW28" s="641">
        <v>17</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8380</v>
      </c>
      <c r="S29" s="619"/>
      <c r="T29" s="619"/>
      <c r="U29" s="619"/>
      <c r="V29" s="619"/>
      <c r="W29" s="619"/>
      <c r="X29" s="619"/>
      <c r="Y29" s="620"/>
      <c r="Z29" s="671">
        <v>0.3</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284615</v>
      </c>
      <c r="CS29" s="637"/>
      <c r="CT29" s="637"/>
      <c r="CU29" s="637"/>
      <c r="CV29" s="637"/>
      <c r="CW29" s="637"/>
      <c r="CX29" s="637"/>
      <c r="CY29" s="638"/>
      <c r="CZ29" s="621">
        <v>9</v>
      </c>
      <c r="DA29" s="639"/>
      <c r="DB29" s="639"/>
      <c r="DC29" s="640"/>
      <c r="DD29" s="624">
        <v>282876</v>
      </c>
      <c r="DE29" s="637"/>
      <c r="DF29" s="637"/>
      <c r="DG29" s="637"/>
      <c r="DH29" s="637"/>
      <c r="DI29" s="637"/>
      <c r="DJ29" s="637"/>
      <c r="DK29" s="638"/>
      <c r="DL29" s="624">
        <v>282876</v>
      </c>
      <c r="DM29" s="637"/>
      <c r="DN29" s="637"/>
      <c r="DO29" s="637"/>
      <c r="DP29" s="637"/>
      <c r="DQ29" s="637"/>
      <c r="DR29" s="637"/>
      <c r="DS29" s="637"/>
      <c r="DT29" s="637"/>
      <c r="DU29" s="637"/>
      <c r="DV29" s="638"/>
      <c r="DW29" s="641">
        <v>16.899999999999999</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343688</v>
      </c>
      <c r="S30" s="619"/>
      <c r="T30" s="619"/>
      <c r="U30" s="619"/>
      <c r="V30" s="619"/>
      <c r="W30" s="619"/>
      <c r="X30" s="619"/>
      <c r="Y30" s="620"/>
      <c r="Z30" s="671">
        <v>10.6</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98.7</v>
      </c>
      <c r="BH30" s="685"/>
      <c r="BI30" s="685"/>
      <c r="BJ30" s="685"/>
      <c r="BK30" s="685"/>
      <c r="BL30" s="685"/>
      <c r="BM30" s="686">
        <v>92.9</v>
      </c>
      <c r="BN30" s="685"/>
      <c r="BO30" s="685"/>
      <c r="BP30" s="685"/>
      <c r="BQ30" s="687"/>
      <c r="BR30" s="684">
        <v>98.2</v>
      </c>
      <c r="BS30" s="685"/>
      <c r="BT30" s="685"/>
      <c r="BU30" s="685"/>
      <c r="BV30" s="685"/>
      <c r="BW30" s="685"/>
      <c r="BX30" s="686">
        <v>92.4</v>
      </c>
      <c r="BY30" s="685"/>
      <c r="BZ30" s="685"/>
      <c r="CA30" s="685"/>
      <c r="CB30" s="687"/>
      <c r="CD30" s="690"/>
      <c r="CE30" s="691"/>
      <c r="CF30" s="655" t="s">
        <v>290</v>
      </c>
      <c r="CG30" s="652"/>
      <c r="CH30" s="652"/>
      <c r="CI30" s="652"/>
      <c r="CJ30" s="652"/>
      <c r="CK30" s="652"/>
      <c r="CL30" s="652"/>
      <c r="CM30" s="652"/>
      <c r="CN30" s="652"/>
      <c r="CO30" s="652"/>
      <c r="CP30" s="652"/>
      <c r="CQ30" s="653"/>
      <c r="CR30" s="618">
        <v>259697</v>
      </c>
      <c r="CS30" s="619"/>
      <c r="CT30" s="619"/>
      <c r="CU30" s="619"/>
      <c r="CV30" s="619"/>
      <c r="CW30" s="619"/>
      <c r="CX30" s="619"/>
      <c r="CY30" s="620"/>
      <c r="CZ30" s="621">
        <v>8.1999999999999993</v>
      </c>
      <c r="DA30" s="639"/>
      <c r="DB30" s="639"/>
      <c r="DC30" s="640"/>
      <c r="DD30" s="624">
        <v>257958</v>
      </c>
      <c r="DE30" s="619"/>
      <c r="DF30" s="619"/>
      <c r="DG30" s="619"/>
      <c r="DH30" s="619"/>
      <c r="DI30" s="619"/>
      <c r="DJ30" s="619"/>
      <c r="DK30" s="620"/>
      <c r="DL30" s="624">
        <v>257958</v>
      </c>
      <c r="DM30" s="619"/>
      <c r="DN30" s="619"/>
      <c r="DO30" s="619"/>
      <c r="DP30" s="619"/>
      <c r="DQ30" s="619"/>
      <c r="DR30" s="619"/>
      <c r="DS30" s="619"/>
      <c r="DT30" s="619"/>
      <c r="DU30" s="619"/>
      <c r="DV30" s="620"/>
      <c r="DW30" s="641">
        <v>15.4</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67589</v>
      </c>
      <c r="S31" s="619"/>
      <c r="T31" s="619"/>
      <c r="U31" s="619"/>
      <c r="V31" s="619"/>
      <c r="W31" s="619"/>
      <c r="X31" s="619"/>
      <c r="Y31" s="620"/>
      <c r="Z31" s="671">
        <v>2.1</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v>
      </c>
      <c r="BH31" s="637"/>
      <c r="BI31" s="637"/>
      <c r="BJ31" s="637"/>
      <c r="BK31" s="637"/>
      <c r="BL31" s="637"/>
      <c r="BM31" s="673">
        <v>91</v>
      </c>
      <c r="BN31" s="683"/>
      <c r="BO31" s="683"/>
      <c r="BP31" s="683"/>
      <c r="BQ31" s="647"/>
      <c r="BR31" s="682">
        <v>98.2</v>
      </c>
      <c r="BS31" s="637"/>
      <c r="BT31" s="637"/>
      <c r="BU31" s="637"/>
      <c r="BV31" s="637"/>
      <c r="BW31" s="637"/>
      <c r="BX31" s="673">
        <v>89</v>
      </c>
      <c r="BY31" s="683"/>
      <c r="BZ31" s="683"/>
      <c r="CA31" s="683"/>
      <c r="CB31" s="647"/>
      <c r="CD31" s="690"/>
      <c r="CE31" s="691"/>
      <c r="CF31" s="655" t="s">
        <v>294</v>
      </c>
      <c r="CG31" s="652"/>
      <c r="CH31" s="652"/>
      <c r="CI31" s="652"/>
      <c r="CJ31" s="652"/>
      <c r="CK31" s="652"/>
      <c r="CL31" s="652"/>
      <c r="CM31" s="652"/>
      <c r="CN31" s="652"/>
      <c r="CO31" s="652"/>
      <c r="CP31" s="652"/>
      <c r="CQ31" s="653"/>
      <c r="CR31" s="618">
        <v>24918</v>
      </c>
      <c r="CS31" s="637"/>
      <c r="CT31" s="637"/>
      <c r="CU31" s="637"/>
      <c r="CV31" s="637"/>
      <c r="CW31" s="637"/>
      <c r="CX31" s="637"/>
      <c r="CY31" s="638"/>
      <c r="CZ31" s="621">
        <v>0.8</v>
      </c>
      <c r="DA31" s="639"/>
      <c r="DB31" s="639"/>
      <c r="DC31" s="640"/>
      <c r="DD31" s="624">
        <v>24918</v>
      </c>
      <c r="DE31" s="637"/>
      <c r="DF31" s="637"/>
      <c r="DG31" s="637"/>
      <c r="DH31" s="637"/>
      <c r="DI31" s="637"/>
      <c r="DJ31" s="637"/>
      <c r="DK31" s="638"/>
      <c r="DL31" s="624">
        <v>24918</v>
      </c>
      <c r="DM31" s="637"/>
      <c r="DN31" s="637"/>
      <c r="DO31" s="637"/>
      <c r="DP31" s="637"/>
      <c r="DQ31" s="637"/>
      <c r="DR31" s="637"/>
      <c r="DS31" s="637"/>
      <c r="DT31" s="637"/>
      <c r="DU31" s="637"/>
      <c r="DV31" s="638"/>
      <c r="DW31" s="641">
        <v>1.5</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78188</v>
      </c>
      <c r="S32" s="619"/>
      <c r="T32" s="619"/>
      <c r="U32" s="619"/>
      <c r="V32" s="619"/>
      <c r="W32" s="619"/>
      <c r="X32" s="619"/>
      <c r="Y32" s="620"/>
      <c r="Z32" s="671">
        <v>2.4</v>
      </c>
      <c r="AA32" s="671"/>
      <c r="AB32" s="671"/>
      <c r="AC32" s="671"/>
      <c r="AD32" s="672">
        <v>67</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98.1</v>
      </c>
      <c r="BH32" s="603"/>
      <c r="BI32" s="603"/>
      <c r="BJ32" s="603"/>
      <c r="BK32" s="603"/>
      <c r="BL32" s="603"/>
      <c r="BM32" s="666">
        <v>92.1</v>
      </c>
      <c r="BN32" s="603"/>
      <c r="BO32" s="603"/>
      <c r="BP32" s="603"/>
      <c r="BQ32" s="660"/>
      <c r="BR32" s="681">
        <v>97.7</v>
      </c>
      <c r="BS32" s="603"/>
      <c r="BT32" s="603"/>
      <c r="BU32" s="603"/>
      <c r="BV32" s="603"/>
      <c r="BW32" s="603"/>
      <c r="BX32" s="666">
        <v>92.4</v>
      </c>
      <c r="BY32" s="603"/>
      <c r="BZ32" s="603"/>
      <c r="CA32" s="603"/>
      <c r="CB32" s="660"/>
      <c r="CD32" s="692"/>
      <c r="CE32" s="693"/>
      <c r="CF32" s="655" t="s">
        <v>297</v>
      </c>
      <c r="CG32" s="652"/>
      <c r="CH32" s="652"/>
      <c r="CI32" s="652"/>
      <c r="CJ32" s="652"/>
      <c r="CK32" s="652"/>
      <c r="CL32" s="652"/>
      <c r="CM32" s="652"/>
      <c r="CN32" s="652"/>
      <c r="CO32" s="652"/>
      <c r="CP32" s="652"/>
      <c r="CQ32" s="653"/>
      <c r="CR32" s="618">
        <v>728</v>
      </c>
      <c r="CS32" s="619"/>
      <c r="CT32" s="619"/>
      <c r="CU32" s="619"/>
      <c r="CV32" s="619"/>
      <c r="CW32" s="619"/>
      <c r="CX32" s="619"/>
      <c r="CY32" s="620"/>
      <c r="CZ32" s="621">
        <v>0</v>
      </c>
      <c r="DA32" s="639"/>
      <c r="DB32" s="639"/>
      <c r="DC32" s="640"/>
      <c r="DD32" s="624">
        <v>728</v>
      </c>
      <c r="DE32" s="619"/>
      <c r="DF32" s="619"/>
      <c r="DG32" s="619"/>
      <c r="DH32" s="619"/>
      <c r="DI32" s="619"/>
      <c r="DJ32" s="619"/>
      <c r="DK32" s="620"/>
      <c r="DL32" s="624">
        <v>728</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102400</v>
      </c>
      <c r="S33" s="619"/>
      <c r="T33" s="619"/>
      <c r="U33" s="619"/>
      <c r="V33" s="619"/>
      <c r="W33" s="619"/>
      <c r="X33" s="619"/>
      <c r="Y33" s="620"/>
      <c r="Z33" s="671">
        <v>3.2</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2021877</v>
      </c>
      <c r="CS33" s="637"/>
      <c r="CT33" s="637"/>
      <c r="CU33" s="637"/>
      <c r="CV33" s="637"/>
      <c r="CW33" s="637"/>
      <c r="CX33" s="637"/>
      <c r="CY33" s="638"/>
      <c r="CZ33" s="621">
        <v>64</v>
      </c>
      <c r="DA33" s="639"/>
      <c r="DB33" s="639"/>
      <c r="DC33" s="640"/>
      <c r="DD33" s="624">
        <v>1362269</v>
      </c>
      <c r="DE33" s="637"/>
      <c r="DF33" s="637"/>
      <c r="DG33" s="637"/>
      <c r="DH33" s="637"/>
      <c r="DI33" s="637"/>
      <c r="DJ33" s="637"/>
      <c r="DK33" s="638"/>
      <c r="DL33" s="624">
        <v>867214</v>
      </c>
      <c r="DM33" s="637"/>
      <c r="DN33" s="637"/>
      <c r="DO33" s="637"/>
      <c r="DP33" s="637"/>
      <c r="DQ33" s="637"/>
      <c r="DR33" s="637"/>
      <c r="DS33" s="637"/>
      <c r="DT33" s="637"/>
      <c r="DU33" s="637"/>
      <c r="DV33" s="638"/>
      <c r="DW33" s="641">
        <v>51.9</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505539</v>
      </c>
      <c r="CS34" s="619"/>
      <c r="CT34" s="619"/>
      <c r="CU34" s="619"/>
      <c r="CV34" s="619"/>
      <c r="CW34" s="619"/>
      <c r="CX34" s="619"/>
      <c r="CY34" s="620"/>
      <c r="CZ34" s="621">
        <v>16</v>
      </c>
      <c r="DA34" s="639"/>
      <c r="DB34" s="639"/>
      <c r="DC34" s="640"/>
      <c r="DD34" s="624">
        <v>357120</v>
      </c>
      <c r="DE34" s="619"/>
      <c r="DF34" s="619"/>
      <c r="DG34" s="619"/>
      <c r="DH34" s="619"/>
      <c r="DI34" s="619"/>
      <c r="DJ34" s="619"/>
      <c r="DK34" s="620"/>
      <c r="DL34" s="624">
        <v>228003</v>
      </c>
      <c r="DM34" s="619"/>
      <c r="DN34" s="619"/>
      <c r="DO34" s="619"/>
      <c r="DP34" s="619"/>
      <c r="DQ34" s="619"/>
      <c r="DR34" s="619"/>
      <c r="DS34" s="619"/>
      <c r="DT34" s="619"/>
      <c r="DU34" s="619"/>
      <c r="DV34" s="620"/>
      <c r="DW34" s="641">
        <v>13.7</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77000</v>
      </c>
      <c r="S35" s="619"/>
      <c r="T35" s="619"/>
      <c r="U35" s="619"/>
      <c r="V35" s="619"/>
      <c r="W35" s="619"/>
      <c r="X35" s="619"/>
      <c r="Y35" s="620"/>
      <c r="Z35" s="671">
        <v>2.4</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385203</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-8703</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33221</v>
      </c>
      <c r="CS35" s="637"/>
      <c r="CT35" s="637"/>
      <c r="CU35" s="637"/>
      <c r="CV35" s="637"/>
      <c r="CW35" s="637"/>
      <c r="CX35" s="637"/>
      <c r="CY35" s="638"/>
      <c r="CZ35" s="621">
        <v>1.1000000000000001</v>
      </c>
      <c r="DA35" s="639"/>
      <c r="DB35" s="639"/>
      <c r="DC35" s="640"/>
      <c r="DD35" s="624">
        <v>13651</v>
      </c>
      <c r="DE35" s="637"/>
      <c r="DF35" s="637"/>
      <c r="DG35" s="637"/>
      <c r="DH35" s="637"/>
      <c r="DI35" s="637"/>
      <c r="DJ35" s="637"/>
      <c r="DK35" s="638"/>
      <c r="DL35" s="624">
        <v>6222</v>
      </c>
      <c r="DM35" s="637"/>
      <c r="DN35" s="637"/>
      <c r="DO35" s="637"/>
      <c r="DP35" s="637"/>
      <c r="DQ35" s="637"/>
      <c r="DR35" s="637"/>
      <c r="DS35" s="637"/>
      <c r="DT35" s="637"/>
      <c r="DU35" s="637"/>
      <c r="DV35" s="638"/>
      <c r="DW35" s="641">
        <v>0.4</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3246833</v>
      </c>
      <c r="S36" s="659"/>
      <c r="T36" s="659"/>
      <c r="U36" s="659"/>
      <c r="V36" s="659"/>
      <c r="W36" s="659"/>
      <c r="X36" s="659"/>
      <c r="Y36" s="662"/>
      <c r="Z36" s="663">
        <v>100</v>
      </c>
      <c r="AA36" s="663"/>
      <c r="AB36" s="663"/>
      <c r="AC36" s="663"/>
      <c r="AD36" s="664">
        <v>1593172</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122914</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-18046</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543474</v>
      </c>
      <c r="CS36" s="619"/>
      <c r="CT36" s="619"/>
      <c r="CU36" s="619"/>
      <c r="CV36" s="619"/>
      <c r="CW36" s="619"/>
      <c r="CX36" s="619"/>
      <c r="CY36" s="620"/>
      <c r="CZ36" s="621">
        <v>17.2</v>
      </c>
      <c r="DA36" s="639"/>
      <c r="DB36" s="639"/>
      <c r="DC36" s="640"/>
      <c r="DD36" s="624">
        <v>442419</v>
      </c>
      <c r="DE36" s="619"/>
      <c r="DF36" s="619"/>
      <c r="DG36" s="619"/>
      <c r="DH36" s="619"/>
      <c r="DI36" s="619"/>
      <c r="DJ36" s="619"/>
      <c r="DK36" s="620"/>
      <c r="DL36" s="624">
        <v>397264</v>
      </c>
      <c r="DM36" s="619"/>
      <c r="DN36" s="619"/>
      <c r="DO36" s="619"/>
      <c r="DP36" s="619"/>
      <c r="DQ36" s="619"/>
      <c r="DR36" s="619"/>
      <c r="DS36" s="619"/>
      <c r="DT36" s="619"/>
      <c r="DU36" s="619"/>
      <c r="DV36" s="620"/>
      <c r="DW36" s="641">
        <v>23.8</v>
      </c>
      <c r="DX36" s="642"/>
      <c r="DY36" s="642"/>
      <c r="DZ36" s="642"/>
      <c r="EA36" s="642"/>
      <c r="EB36" s="642"/>
      <c r="EC36" s="643"/>
    </row>
    <row r="37" spans="2:133" ht="11.25" customHeight="1">
      <c r="AQ37" s="644" t="s">
        <v>312</v>
      </c>
      <c r="AR37" s="645"/>
      <c r="AS37" s="645"/>
      <c r="AT37" s="645"/>
      <c r="AU37" s="645"/>
      <c r="AV37" s="645"/>
      <c r="AW37" s="645"/>
      <c r="AX37" s="645"/>
      <c r="AY37" s="646"/>
      <c r="AZ37" s="618">
        <v>84553</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483</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330543</v>
      </c>
      <c r="CS37" s="637"/>
      <c r="CT37" s="637"/>
      <c r="CU37" s="637"/>
      <c r="CV37" s="637"/>
      <c r="CW37" s="637"/>
      <c r="CX37" s="637"/>
      <c r="CY37" s="638"/>
      <c r="CZ37" s="621">
        <v>10.5</v>
      </c>
      <c r="DA37" s="639"/>
      <c r="DB37" s="639"/>
      <c r="DC37" s="640"/>
      <c r="DD37" s="624">
        <v>329670</v>
      </c>
      <c r="DE37" s="637"/>
      <c r="DF37" s="637"/>
      <c r="DG37" s="637"/>
      <c r="DH37" s="637"/>
      <c r="DI37" s="637"/>
      <c r="DJ37" s="637"/>
      <c r="DK37" s="638"/>
      <c r="DL37" s="624">
        <v>324274</v>
      </c>
      <c r="DM37" s="637"/>
      <c r="DN37" s="637"/>
      <c r="DO37" s="637"/>
      <c r="DP37" s="637"/>
      <c r="DQ37" s="637"/>
      <c r="DR37" s="637"/>
      <c r="DS37" s="637"/>
      <c r="DT37" s="637"/>
      <c r="DU37" s="637"/>
      <c r="DV37" s="638"/>
      <c r="DW37" s="641">
        <v>19.399999999999999</v>
      </c>
      <c r="DX37" s="642"/>
      <c r="DY37" s="642"/>
      <c r="DZ37" s="642"/>
      <c r="EA37" s="642"/>
      <c r="EB37" s="642"/>
      <c r="EC37" s="643"/>
    </row>
    <row r="38" spans="2:133" ht="11.25" customHeight="1">
      <c r="AQ38" s="644" t="s">
        <v>315</v>
      </c>
      <c r="AR38" s="645"/>
      <c r="AS38" s="645"/>
      <c r="AT38" s="645"/>
      <c r="AU38" s="645"/>
      <c r="AV38" s="645"/>
      <c r="AW38" s="645"/>
      <c r="AX38" s="645"/>
      <c r="AY38" s="646"/>
      <c r="AZ38" s="618">
        <v>26358</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873</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358845</v>
      </c>
      <c r="CS38" s="619"/>
      <c r="CT38" s="619"/>
      <c r="CU38" s="619"/>
      <c r="CV38" s="619"/>
      <c r="CW38" s="619"/>
      <c r="CX38" s="619"/>
      <c r="CY38" s="620"/>
      <c r="CZ38" s="621">
        <v>11.4</v>
      </c>
      <c r="DA38" s="639"/>
      <c r="DB38" s="639"/>
      <c r="DC38" s="640"/>
      <c r="DD38" s="624">
        <v>330329</v>
      </c>
      <c r="DE38" s="619"/>
      <c r="DF38" s="619"/>
      <c r="DG38" s="619"/>
      <c r="DH38" s="619"/>
      <c r="DI38" s="619"/>
      <c r="DJ38" s="619"/>
      <c r="DK38" s="620"/>
      <c r="DL38" s="624">
        <v>235725</v>
      </c>
      <c r="DM38" s="619"/>
      <c r="DN38" s="619"/>
      <c r="DO38" s="619"/>
      <c r="DP38" s="619"/>
      <c r="DQ38" s="619"/>
      <c r="DR38" s="619"/>
      <c r="DS38" s="619"/>
      <c r="DT38" s="619"/>
      <c r="DU38" s="619"/>
      <c r="DV38" s="620"/>
      <c r="DW38" s="641">
        <v>14.1</v>
      </c>
      <c r="DX38" s="642"/>
      <c r="DY38" s="642"/>
      <c r="DZ38" s="642"/>
      <c r="EA38" s="642"/>
      <c r="EB38" s="642"/>
      <c r="EC38" s="643"/>
    </row>
    <row r="39" spans="2:133" ht="11.25" customHeight="1">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86</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312469</v>
      </c>
      <c r="CS39" s="637"/>
      <c r="CT39" s="637"/>
      <c r="CU39" s="637"/>
      <c r="CV39" s="637"/>
      <c r="CW39" s="637"/>
      <c r="CX39" s="637"/>
      <c r="CY39" s="638"/>
      <c r="CZ39" s="621">
        <v>9.9</v>
      </c>
      <c r="DA39" s="639"/>
      <c r="DB39" s="639"/>
      <c r="DC39" s="640"/>
      <c r="DD39" s="624">
        <v>218220</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53219</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125</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268329</v>
      </c>
      <c r="CS40" s="619"/>
      <c r="CT40" s="619"/>
      <c r="CU40" s="619"/>
      <c r="CV40" s="619"/>
      <c r="CW40" s="619"/>
      <c r="CX40" s="619"/>
      <c r="CY40" s="620"/>
      <c r="CZ40" s="621">
        <v>8.5</v>
      </c>
      <c r="DA40" s="639"/>
      <c r="DB40" s="639"/>
      <c r="DC40" s="640"/>
      <c r="DD40" s="624">
        <v>530</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98159</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303</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403957</v>
      </c>
      <c r="CS42" s="619"/>
      <c r="CT42" s="619"/>
      <c r="CU42" s="619"/>
      <c r="CV42" s="619"/>
      <c r="CW42" s="619"/>
      <c r="CX42" s="619"/>
      <c r="CY42" s="620"/>
      <c r="CZ42" s="621">
        <v>12.8</v>
      </c>
      <c r="DA42" s="622"/>
      <c r="DB42" s="622"/>
      <c r="DC42" s="623"/>
      <c r="DD42" s="624">
        <v>281506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18908</v>
      </c>
      <c r="CS43" s="637"/>
      <c r="CT43" s="637"/>
      <c r="CU43" s="637"/>
      <c r="CV43" s="637"/>
      <c r="CW43" s="637"/>
      <c r="CX43" s="637"/>
      <c r="CY43" s="638"/>
      <c r="CZ43" s="621">
        <v>0.6</v>
      </c>
      <c r="DA43" s="639"/>
      <c r="DB43" s="639"/>
      <c r="DC43" s="640"/>
      <c r="DD43" s="624">
        <v>18908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394140</v>
      </c>
      <c r="CS44" s="619"/>
      <c r="CT44" s="619"/>
      <c r="CU44" s="619"/>
      <c r="CV44" s="619"/>
      <c r="CW44" s="619"/>
      <c r="CX44" s="619"/>
      <c r="CY44" s="620"/>
      <c r="CZ44" s="621">
        <v>12.5</v>
      </c>
      <c r="DA44" s="622"/>
      <c r="DB44" s="622"/>
      <c r="DC44" s="623"/>
      <c r="DD44" s="624">
        <v>281506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32316</v>
      </c>
      <c r="CS45" s="637"/>
      <c r="CT45" s="637"/>
      <c r="CU45" s="637"/>
      <c r="CV45" s="637"/>
      <c r="CW45" s="637"/>
      <c r="CX45" s="637"/>
      <c r="CY45" s="638"/>
      <c r="CZ45" s="621">
        <v>1</v>
      </c>
      <c r="DA45" s="639"/>
      <c r="DB45" s="639"/>
      <c r="DC45" s="640"/>
      <c r="DD45" s="624">
        <v>10028</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342955</v>
      </c>
      <c r="CS46" s="619"/>
      <c r="CT46" s="619"/>
      <c r="CU46" s="619"/>
      <c r="CV46" s="619"/>
      <c r="CW46" s="619"/>
      <c r="CX46" s="619"/>
      <c r="CY46" s="620"/>
      <c r="CZ46" s="621">
        <v>10.9</v>
      </c>
      <c r="DA46" s="622"/>
      <c r="DB46" s="622"/>
      <c r="DC46" s="623"/>
      <c r="DD46" s="624">
        <v>270909</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9817</v>
      </c>
      <c r="CS47" s="637"/>
      <c r="CT47" s="637"/>
      <c r="CU47" s="637"/>
      <c r="CV47" s="637"/>
      <c r="CW47" s="637"/>
      <c r="CX47" s="637"/>
      <c r="CY47" s="638"/>
      <c r="CZ47" s="621">
        <v>0.3</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3158376</v>
      </c>
      <c r="CS49" s="603"/>
      <c r="CT49" s="603"/>
      <c r="CU49" s="603"/>
      <c r="CV49" s="603"/>
      <c r="CW49" s="603"/>
      <c r="CX49" s="603"/>
      <c r="CY49" s="604"/>
      <c r="CZ49" s="605">
        <v>100</v>
      </c>
      <c r="DA49" s="606"/>
      <c r="DB49" s="606"/>
      <c r="DC49" s="607"/>
      <c r="DD49" s="608">
        <v>2272765</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8" t="s">
        <v>340</v>
      </c>
      <c r="DK2" s="1139"/>
      <c r="DL2" s="1139"/>
      <c r="DM2" s="1139"/>
      <c r="DN2" s="1139"/>
      <c r="DO2" s="1140"/>
      <c r="DP2" s="200"/>
      <c r="DQ2" s="1138" t="s">
        <v>341</v>
      </c>
      <c r="DR2" s="1139"/>
      <c r="DS2" s="1139"/>
      <c r="DT2" s="1139"/>
      <c r="DU2" s="1139"/>
      <c r="DV2" s="1139"/>
      <c r="DW2" s="1139"/>
      <c r="DX2" s="1139"/>
      <c r="DY2" s="1139"/>
      <c r="DZ2" s="1140"/>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91" t="s">
        <v>342</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4" t="s">
        <v>344</v>
      </c>
      <c r="B5" s="1025"/>
      <c r="C5" s="1025"/>
      <c r="D5" s="1025"/>
      <c r="E5" s="1025"/>
      <c r="F5" s="1025"/>
      <c r="G5" s="1025"/>
      <c r="H5" s="1025"/>
      <c r="I5" s="1025"/>
      <c r="J5" s="1025"/>
      <c r="K5" s="1025"/>
      <c r="L5" s="1025"/>
      <c r="M5" s="1025"/>
      <c r="N5" s="1025"/>
      <c r="O5" s="1025"/>
      <c r="P5" s="1026"/>
      <c r="Q5" s="1030" t="s">
        <v>345</v>
      </c>
      <c r="R5" s="1031"/>
      <c r="S5" s="1031"/>
      <c r="T5" s="1031"/>
      <c r="U5" s="1032"/>
      <c r="V5" s="1030" t="s">
        <v>346</v>
      </c>
      <c r="W5" s="1031"/>
      <c r="X5" s="1031"/>
      <c r="Y5" s="1031"/>
      <c r="Z5" s="1032"/>
      <c r="AA5" s="1030" t="s">
        <v>347</v>
      </c>
      <c r="AB5" s="1031"/>
      <c r="AC5" s="1031"/>
      <c r="AD5" s="1031"/>
      <c r="AE5" s="1031"/>
      <c r="AF5" s="1141" t="s">
        <v>348</v>
      </c>
      <c r="AG5" s="1031"/>
      <c r="AH5" s="1031"/>
      <c r="AI5" s="1031"/>
      <c r="AJ5" s="1046"/>
      <c r="AK5" s="1031" t="s">
        <v>349</v>
      </c>
      <c r="AL5" s="1031"/>
      <c r="AM5" s="1031"/>
      <c r="AN5" s="1031"/>
      <c r="AO5" s="1032"/>
      <c r="AP5" s="1030" t="s">
        <v>350</v>
      </c>
      <c r="AQ5" s="1031"/>
      <c r="AR5" s="1031"/>
      <c r="AS5" s="1031"/>
      <c r="AT5" s="1032"/>
      <c r="AU5" s="1030" t="s">
        <v>351</v>
      </c>
      <c r="AV5" s="1031"/>
      <c r="AW5" s="1031"/>
      <c r="AX5" s="1031"/>
      <c r="AY5" s="1046"/>
      <c r="AZ5" s="207"/>
      <c r="BA5" s="207"/>
      <c r="BB5" s="207"/>
      <c r="BC5" s="207"/>
      <c r="BD5" s="207"/>
      <c r="BE5" s="208"/>
      <c r="BF5" s="208"/>
      <c r="BG5" s="208"/>
      <c r="BH5" s="208"/>
      <c r="BI5" s="208"/>
      <c r="BJ5" s="208"/>
      <c r="BK5" s="208"/>
      <c r="BL5" s="208"/>
      <c r="BM5" s="208"/>
      <c r="BN5" s="208"/>
      <c r="BO5" s="208"/>
      <c r="BP5" s="208"/>
      <c r="BQ5" s="1024" t="s">
        <v>352</v>
      </c>
      <c r="BR5" s="1025"/>
      <c r="BS5" s="1025"/>
      <c r="BT5" s="1025"/>
      <c r="BU5" s="1025"/>
      <c r="BV5" s="1025"/>
      <c r="BW5" s="1025"/>
      <c r="BX5" s="1025"/>
      <c r="BY5" s="1025"/>
      <c r="BZ5" s="1025"/>
      <c r="CA5" s="1025"/>
      <c r="CB5" s="1025"/>
      <c r="CC5" s="1025"/>
      <c r="CD5" s="1025"/>
      <c r="CE5" s="1025"/>
      <c r="CF5" s="1025"/>
      <c r="CG5" s="1026"/>
      <c r="CH5" s="1030" t="s">
        <v>353</v>
      </c>
      <c r="CI5" s="1031"/>
      <c r="CJ5" s="1031"/>
      <c r="CK5" s="1031"/>
      <c r="CL5" s="1032"/>
      <c r="CM5" s="1030" t="s">
        <v>354</v>
      </c>
      <c r="CN5" s="1031"/>
      <c r="CO5" s="1031"/>
      <c r="CP5" s="1031"/>
      <c r="CQ5" s="1032"/>
      <c r="CR5" s="1030" t="s">
        <v>355</v>
      </c>
      <c r="CS5" s="1031"/>
      <c r="CT5" s="1031"/>
      <c r="CU5" s="1031"/>
      <c r="CV5" s="1032"/>
      <c r="CW5" s="1030" t="s">
        <v>356</v>
      </c>
      <c r="CX5" s="1031"/>
      <c r="CY5" s="1031"/>
      <c r="CZ5" s="1031"/>
      <c r="DA5" s="1032"/>
      <c r="DB5" s="1030" t="s">
        <v>357</v>
      </c>
      <c r="DC5" s="1031"/>
      <c r="DD5" s="1031"/>
      <c r="DE5" s="1031"/>
      <c r="DF5" s="1032"/>
      <c r="DG5" s="1126" t="s">
        <v>358</v>
      </c>
      <c r="DH5" s="1127"/>
      <c r="DI5" s="1127"/>
      <c r="DJ5" s="1127"/>
      <c r="DK5" s="1128"/>
      <c r="DL5" s="1126" t="s">
        <v>359</v>
      </c>
      <c r="DM5" s="1127"/>
      <c r="DN5" s="1127"/>
      <c r="DO5" s="1127"/>
      <c r="DP5" s="1128"/>
      <c r="DQ5" s="1030" t="s">
        <v>360</v>
      </c>
      <c r="DR5" s="1031"/>
      <c r="DS5" s="1031"/>
      <c r="DT5" s="1031"/>
      <c r="DU5" s="1032"/>
      <c r="DV5" s="1030" t="s">
        <v>351</v>
      </c>
      <c r="DW5" s="1031"/>
      <c r="DX5" s="1031"/>
      <c r="DY5" s="1031"/>
      <c r="DZ5" s="1046"/>
      <c r="EA5" s="205"/>
    </row>
    <row r="6" spans="1:131" s="206"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2"/>
      <c r="AG6" s="1034"/>
      <c r="AH6" s="1034"/>
      <c r="AI6" s="1034"/>
      <c r="AJ6" s="1047"/>
      <c r="AK6" s="1034"/>
      <c r="AL6" s="1034"/>
      <c r="AM6" s="1034"/>
      <c r="AN6" s="1034"/>
      <c r="AO6" s="1035"/>
      <c r="AP6" s="1033"/>
      <c r="AQ6" s="1034"/>
      <c r="AR6" s="1034"/>
      <c r="AS6" s="1034"/>
      <c r="AT6" s="1035"/>
      <c r="AU6" s="1033"/>
      <c r="AV6" s="1034"/>
      <c r="AW6" s="1034"/>
      <c r="AX6" s="1034"/>
      <c r="AY6" s="1047"/>
      <c r="AZ6" s="203"/>
      <c r="BA6" s="203"/>
      <c r="BB6" s="203"/>
      <c r="BC6" s="203"/>
      <c r="BD6" s="203"/>
      <c r="BE6" s="204"/>
      <c r="BF6" s="204"/>
      <c r="BG6" s="204"/>
      <c r="BH6" s="204"/>
      <c r="BI6" s="204"/>
      <c r="BJ6" s="204"/>
      <c r="BK6" s="204"/>
      <c r="BL6" s="204"/>
      <c r="BM6" s="204"/>
      <c r="BN6" s="204"/>
      <c r="BO6" s="204"/>
      <c r="BP6" s="204"/>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29"/>
      <c r="DH6" s="1130"/>
      <c r="DI6" s="1130"/>
      <c r="DJ6" s="1130"/>
      <c r="DK6" s="1131"/>
      <c r="DL6" s="1129"/>
      <c r="DM6" s="1130"/>
      <c r="DN6" s="1130"/>
      <c r="DO6" s="1130"/>
      <c r="DP6" s="1131"/>
      <c r="DQ6" s="1033"/>
      <c r="DR6" s="1034"/>
      <c r="DS6" s="1034"/>
      <c r="DT6" s="1034"/>
      <c r="DU6" s="1035"/>
      <c r="DV6" s="1033"/>
      <c r="DW6" s="1034"/>
      <c r="DX6" s="1034"/>
      <c r="DY6" s="1034"/>
      <c r="DZ6" s="1047"/>
      <c r="EA6" s="205"/>
    </row>
    <row r="7" spans="1:131" s="206" customFormat="1" ht="26.25" customHeight="1" thickTop="1">
      <c r="A7" s="209">
        <v>1</v>
      </c>
      <c r="B7" s="1077" t="s">
        <v>361</v>
      </c>
      <c r="C7" s="1078"/>
      <c r="D7" s="1078"/>
      <c r="E7" s="1078"/>
      <c r="F7" s="1078"/>
      <c r="G7" s="1078"/>
      <c r="H7" s="1078"/>
      <c r="I7" s="1078"/>
      <c r="J7" s="1078"/>
      <c r="K7" s="1078"/>
      <c r="L7" s="1078"/>
      <c r="M7" s="1078"/>
      <c r="N7" s="1078"/>
      <c r="O7" s="1078"/>
      <c r="P7" s="1079"/>
      <c r="Q7" s="1132">
        <v>3247</v>
      </c>
      <c r="R7" s="1133"/>
      <c r="S7" s="1133"/>
      <c r="T7" s="1133"/>
      <c r="U7" s="1133"/>
      <c r="V7" s="1133">
        <v>3158</v>
      </c>
      <c r="W7" s="1133"/>
      <c r="X7" s="1133"/>
      <c r="Y7" s="1133"/>
      <c r="Z7" s="1133"/>
      <c r="AA7" s="1133">
        <v>88</v>
      </c>
      <c r="AB7" s="1133"/>
      <c r="AC7" s="1133"/>
      <c r="AD7" s="1133"/>
      <c r="AE7" s="1134"/>
      <c r="AF7" s="1135">
        <v>69</v>
      </c>
      <c r="AG7" s="1136"/>
      <c r="AH7" s="1136"/>
      <c r="AI7" s="1136"/>
      <c r="AJ7" s="1137"/>
      <c r="AK7" s="1119">
        <v>343</v>
      </c>
      <c r="AL7" s="1120"/>
      <c r="AM7" s="1120"/>
      <c r="AN7" s="1120"/>
      <c r="AO7" s="1120"/>
      <c r="AP7" s="1120">
        <v>1736</v>
      </c>
      <c r="AQ7" s="1120"/>
      <c r="AR7" s="1120"/>
      <c r="AS7" s="1120"/>
      <c r="AT7" s="1120"/>
      <c r="AU7" s="1121"/>
      <c r="AV7" s="1121"/>
      <c r="AW7" s="1121"/>
      <c r="AX7" s="1121"/>
      <c r="AY7" s="1122"/>
      <c r="AZ7" s="203"/>
      <c r="BA7" s="203"/>
      <c r="BB7" s="203"/>
      <c r="BC7" s="203"/>
      <c r="BD7" s="203"/>
      <c r="BE7" s="204"/>
      <c r="BF7" s="204"/>
      <c r="BG7" s="204"/>
      <c r="BH7" s="204"/>
      <c r="BI7" s="204"/>
      <c r="BJ7" s="204"/>
      <c r="BK7" s="204"/>
      <c r="BL7" s="204"/>
      <c r="BM7" s="204"/>
      <c r="BN7" s="204"/>
      <c r="BO7" s="204"/>
      <c r="BP7" s="204"/>
      <c r="BQ7" s="210">
        <v>1</v>
      </c>
      <c r="BR7" s="211"/>
      <c r="BS7" s="1123" t="s">
        <v>541</v>
      </c>
      <c r="BT7" s="1124"/>
      <c r="BU7" s="1124"/>
      <c r="BV7" s="1124"/>
      <c r="BW7" s="1124"/>
      <c r="BX7" s="1124"/>
      <c r="BY7" s="1124"/>
      <c r="BZ7" s="1124"/>
      <c r="CA7" s="1124"/>
      <c r="CB7" s="1124"/>
      <c r="CC7" s="1124"/>
      <c r="CD7" s="1124"/>
      <c r="CE7" s="1124"/>
      <c r="CF7" s="1124"/>
      <c r="CG7" s="1125"/>
      <c r="CH7" s="1116">
        <v>-2</v>
      </c>
      <c r="CI7" s="1117"/>
      <c r="CJ7" s="1117"/>
      <c r="CK7" s="1117"/>
      <c r="CL7" s="1118"/>
      <c r="CM7" s="1116">
        <v>37</v>
      </c>
      <c r="CN7" s="1117"/>
      <c r="CO7" s="1117"/>
      <c r="CP7" s="1117"/>
      <c r="CQ7" s="1118"/>
      <c r="CR7" s="1116">
        <v>128</v>
      </c>
      <c r="CS7" s="1117"/>
      <c r="CT7" s="1117"/>
      <c r="CU7" s="1117"/>
      <c r="CV7" s="1118"/>
      <c r="CW7" s="1116">
        <v>0</v>
      </c>
      <c r="CX7" s="1117"/>
      <c r="CY7" s="1117"/>
      <c r="CZ7" s="1117"/>
      <c r="DA7" s="1118"/>
      <c r="DB7" s="1116">
        <v>0</v>
      </c>
      <c r="DC7" s="1117"/>
      <c r="DD7" s="1117"/>
      <c r="DE7" s="1117"/>
      <c r="DF7" s="1118"/>
      <c r="DG7" s="1116">
        <v>0</v>
      </c>
      <c r="DH7" s="1117"/>
      <c r="DI7" s="1117"/>
      <c r="DJ7" s="1117"/>
      <c r="DK7" s="1118"/>
      <c r="DL7" s="1116">
        <v>0</v>
      </c>
      <c r="DM7" s="1117"/>
      <c r="DN7" s="1117"/>
      <c r="DO7" s="1117"/>
      <c r="DP7" s="1118"/>
      <c r="DQ7" s="1116">
        <v>0</v>
      </c>
      <c r="DR7" s="1117"/>
      <c r="DS7" s="1117"/>
      <c r="DT7" s="1117"/>
      <c r="DU7" s="1118"/>
      <c r="DV7" s="1143"/>
      <c r="DW7" s="1144"/>
      <c r="DX7" s="1144"/>
      <c r="DY7" s="1144"/>
      <c r="DZ7" s="1145"/>
      <c r="EA7" s="205"/>
    </row>
    <row r="8" spans="1:131" s="206" customFormat="1" ht="26.25" customHeight="1">
      <c r="A8" s="212">
        <v>2</v>
      </c>
      <c r="B8" s="1065"/>
      <c r="C8" s="1066"/>
      <c r="D8" s="1066"/>
      <c r="E8" s="1066"/>
      <c r="F8" s="1066"/>
      <c r="G8" s="1066"/>
      <c r="H8" s="1066"/>
      <c r="I8" s="1066"/>
      <c r="J8" s="1066"/>
      <c r="K8" s="1066"/>
      <c r="L8" s="1066"/>
      <c r="M8" s="1066"/>
      <c r="N8" s="1066"/>
      <c r="O8" s="1066"/>
      <c r="P8" s="1067"/>
      <c r="Q8" s="1071"/>
      <c r="R8" s="1072"/>
      <c r="S8" s="1072"/>
      <c r="T8" s="1072"/>
      <c r="U8" s="1072"/>
      <c r="V8" s="1072"/>
      <c r="W8" s="1072"/>
      <c r="X8" s="1072"/>
      <c r="Y8" s="1072"/>
      <c r="Z8" s="1072"/>
      <c r="AA8" s="1072"/>
      <c r="AB8" s="1072"/>
      <c r="AC8" s="1072"/>
      <c r="AD8" s="1072"/>
      <c r="AE8" s="1073"/>
      <c r="AF8" s="1048"/>
      <c r="AG8" s="1049"/>
      <c r="AH8" s="1049"/>
      <c r="AI8" s="1049"/>
      <c r="AJ8" s="1050"/>
      <c r="AK8" s="1114"/>
      <c r="AL8" s="1115"/>
      <c r="AM8" s="1115"/>
      <c r="AN8" s="1115"/>
      <c r="AO8" s="1115"/>
      <c r="AP8" s="1115"/>
      <c r="AQ8" s="1115"/>
      <c r="AR8" s="1115"/>
      <c r="AS8" s="1115"/>
      <c r="AT8" s="1115"/>
      <c r="AU8" s="1112"/>
      <c r="AV8" s="1112"/>
      <c r="AW8" s="1112"/>
      <c r="AX8" s="1112"/>
      <c r="AY8" s="1113"/>
      <c r="AZ8" s="203"/>
      <c r="BA8" s="203"/>
      <c r="BB8" s="203"/>
      <c r="BC8" s="203"/>
      <c r="BD8" s="203"/>
      <c r="BE8" s="204"/>
      <c r="BF8" s="204"/>
      <c r="BG8" s="204"/>
      <c r="BH8" s="204"/>
      <c r="BI8" s="204"/>
      <c r="BJ8" s="204"/>
      <c r="BK8" s="204"/>
      <c r="BL8" s="204"/>
      <c r="BM8" s="204"/>
      <c r="BN8" s="204"/>
      <c r="BO8" s="204"/>
      <c r="BP8" s="204"/>
      <c r="BQ8" s="213">
        <v>2</v>
      </c>
      <c r="BR8" s="214"/>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5"/>
    </row>
    <row r="9" spans="1:131" s="206" customFormat="1" ht="26.25" customHeight="1">
      <c r="A9" s="212">
        <v>3</v>
      </c>
      <c r="B9" s="1065"/>
      <c r="C9" s="1066"/>
      <c r="D9" s="1066"/>
      <c r="E9" s="1066"/>
      <c r="F9" s="1066"/>
      <c r="G9" s="1066"/>
      <c r="H9" s="1066"/>
      <c r="I9" s="1066"/>
      <c r="J9" s="1066"/>
      <c r="K9" s="1066"/>
      <c r="L9" s="1066"/>
      <c r="M9" s="1066"/>
      <c r="N9" s="1066"/>
      <c r="O9" s="1066"/>
      <c r="P9" s="1067"/>
      <c r="Q9" s="1071"/>
      <c r="R9" s="1072"/>
      <c r="S9" s="1072"/>
      <c r="T9" s="1072"/>
      <c r="U9" s="1072"/>
      <c r="V9" s="1072"/>
      <c r="W9" s="1072"/>
      <c r="X9" s="1072"/>
      <c r="Y9" s="1072"/>
      <c r="Z9" s="1072"/>
      <c r="AA9" s="1072"/>
      <c r="AB9" s="1072"/>
      <c r="AC9" s="1072"/>
      <c r="AD9" s="1072"/>
      <c r="AE9" s="1073"/>
      <c r="AF9" s="1048"/>
      <c r="AG9" s="1049"/>
      <c r="AH9" s="1049"/>
      <c r="AI9" s="1049"/>
      <c r="AJ9" s="1050"/>
      <c r="AK9" s="1114"/>
      <c r="AL9" s="1115"/>
      <c r="AM9" s="1115"/>
      <c r="AN9" s="1115"/>
      <c r="AO9" s="1115"/>
      <c r="AP9" s="1115"/>
      <c r="AQ9" s="1115"/>
      <c r="AR9" s="1115"/>
      <c r="AS9" s="1115"/>
      <c r="AT9" s="1115"/>
      <c r="AU9" s="1112"/>
      <c r="AV9" s="1112"/>
      <c r="AW9" s="1112"/>
      <c r="AX9" s="1112"/>
      <c r="AY9" s="1113"/>
      <c r="AZ9" s="203"/>
      <c r="BA9" s="203"/>
      <c r="BB9" s="203"/>
      <c r="BC9" s="203"/>
      <c r="BD9" s="203"/>
      <c r="BE9" s="204"/>
      <c r="BF9" s="204"/>
      <c r="BG9" s="204"/>
      <c r="BH9" s="204"/>
      <c r="BI9" s="204"/>
      <c r="BJ9" s="204"/>
      <c r="BK9" s="204"/>
      <c r="BL9" s="204"/>
      <c r="BM9" s="204"/>
      <c r="BN9" s="204"/>
      <c r="BO9" s="204"/>
      <c r="BP9" s="204"/>
      <c r="BQ9" s="213">
        <v>3</v>
      </c>
      <c r="BR9" s="214"/>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5"/>
    </row>
    <row r="10" spans="1:131" s="206" customFormat="1" ht="26.25" customHeight="1">
      <c r="A10" s="212">
        <v>4</v>
      </c>
      <c r="B10" s="1065"/>
      <c r="C10" s="1066"/>
      <c r="D10" s="1066"/>
      <c r="E10" s="1066"/>
      <c r="F10" s="1066"/>
      <c r="G10" s="1066"/>
      <c r="H10" s="1066"/>
      <c r="I10" s="1066"/>
      <c r="J10" s="1066"/>
      <c r="K10" s="1066"/>
      <c r="L10" s="1066"/>
      <c r="M10" s="1066"/>
      <c r="N10" s="1066"/>
      <c r="O10" s="1066"/>
      <c r="P10" s="1067"/>
      <c r="Q10" s="1071"/>
      <c r="R10" s="1072"/>
      <c r="S10" s="1072"/>
      <c r="T10" s="1072"/>
      <c r="U10" s="1072"/>
      <c r="V10" s="1072"/>
      <c r="W10" s="1072"/>
      <c r="X10" s="1072"/>
      <c r="Y10" s="1072"/>
      <c r="Z10" s="1072"/>
      <c r="AA10" s="1072"/>
      <c r="AB10" s="1072"/>
      <c r="AC10" s="1072"/>
      <c r="AD10" s="1072"/>
      <c r="AE10" s="1073"/>
      <c r="AF10" s="1048"/>
      <c r="AG10" s="1049"/>
      <c r="AH10" s="1049"/>
      <c r="AI10" s="1049"/>
      <c r="AJ10" s="1050"/>
      <c r="AK10" s="1114"/>
      <c r="AL10" s="1115"/>
      <c r="AM10" s="1115"/>
      <c r="AN10" s="1115"/>
      <c r="AO10" s="1115"/>
      <c r="AP10" s="1115"/>
      <c r="AQ10" s="1115"/>
      <c r="AR10" s="1115"/>
      <c r="AS10" s="1115"/>
      <c r="AT10" s="1115"/>
      <c r="AU10" s="1112"/>
      <c r="AV10" s="1112"/>
      <c r="AW10" s="1112"/>
      <c r="AX10" s="1112"/>
      <c r="AY10" s="1113"/>
      <c r="AZ10" s="203"/>
      <c r="BA10" s="203"/>
      <c r="BB10" s="203"/>
      <c r="BC10" s="203"/>
      <c r="BD10" s="203"/>
      <c r="BE10" s="204"/>
      <c r="BF10" s="204"/>
      <c r="BG10" s="204"/>
      <c r="BH10" s="204"/>
      <c r="BI10" s="204"/>
      <c r="BJ10" s="204"/>
      <c r="BK10" s="204"/>
      <c r="BL10" s="204"/>
      <c r="BM10" s="204"/>
      <c r="BN10" s="204"/>
      <c r="BO10" s="204"/>
      <c r="BP10" s="204"/>
      <c r="BQ10" s="213">
        <v>4</v>
      </c>
      <c r="BR10" s="214"/>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5"/>
    </row>
    <row r="11" spans="1:131" s="206" customFormat="1" ht="26.25" customHeight="1">
      <c r="A11" s="212">
        <v>5</v>
      </c>
      <c r="B11" s="1065"/>
      <c r="C11" s="1066"/>
      <c r="D11" s="1066"/>
      <c r="E11" s="1066"/>
      <c r="F11" s="1066"/>
      <c r="G11" s="1066"/>
      <c r="H11" s="1066"/>
      <c r="I11" s="1066"/>
      <c r="J11" s="1066"/>
      <c r="K11" s="1066"/>
      <c r="L11" s="1066"/>
      <c r="M11" s="1066"/>
      <c r="N11" s="1066"/>
      <c r="O11" s="1066"/>
      <c r="P11" s="1067"/>
      <c r="Q11" s="1071"/>
      <c r="R11" s="1072"/>
      <c r="S11" s="1072"/>
      <c r="T11" s="1072"/>
      <c r="U11" s="1072"/>
      <c r="V11" s="1072"/>
      <c r="W11" s="1072"/>
      <c r="X11" s="1072"/>
      <c r="Y11" s="1072"/>
      <c r="Z11" s="1072"/>
      <c r="AA11" s="1072"/>
      <c r="AB11" s="1072"/>
      <c r="AC11" s="1072"/>
      <c r="AD11" s="1072"/>
      <c r="AE11" s="1073"/>
      <c r="AF11" s="1048"/>
      <c r="AG11" s="1049"/>
      <c r="AH11" s="1049"/>
      <c r="AI11" s="1049"/>
      <c r="AJ11" s="1050"/>
      <c r="AK11" s="1114"/>
      <c r="AL11" s="1115"/>
      <c r="AM11" s="1115"/>
      <c r="AN11" s="1115"/>
      <c r="AO11" s="1115"/>
      <c r="AP11" s="1115"/>
      <c r="AQ11" s="1115"/>
      <c r="AR11" s="1115"/>
      <c r="AS11" s="1115"/>
      <c r="AT11" s="1115"/>
      <c r="AU11" s="1112"/>
      <c r="AV11" s="1112"/>
      <c r="AW11" s="1112"/>
      <c r="AX11" s="1112"/>
      <c r="AY11" s="1113"/>
      <c r="AZ11" s="203"/>
      <c r="BA11" s="203"/>
      <c r="BB11" s="203"/>
      <c r="BC11" s="203"/>
      <c r="BD11" s="203"/>
      <c r="BE11" s="204"/>
      <c r="BF11" s="204"/>
      <c r="BG11" s="204"/>
      <c r="BH11" s="204"/>
      <c r="BI11" s="204"/>
      <c r="BJ11" s="204"/>
      <c r="BK11" s="204"/>
      <c r="BL11" s="204"/>
      <c r="BM11" s="204"/>
      <c r="BN11" s="204"/>
      <c r="BO11" s="204"/>
      <c r="BP11" s="204"/>
      <c r="BQ11" s="213">
        <v>5</v>
      </c>
      <c r="BR11" s="214"/>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5"/>
    </row>
    <row r="12" spans="1:131" s="206" customFormat="1" ht="26.25" customHeight="1">
      <c r="A12" s="212">
        <v>6</v>
      </c>
      <c r="B12" s="1065"/>
      <c r="C12" s="1066"/>
      <c r="D12" s="1066"/>
      <c r="E12" s="1066"/>
      <c r="F12" s="1066"/>
      <c r="G12" s="1066"/>
      <c r="H12" s="1066"/>
      <c r="I12" s="1066"/>
      <c r="J12" s="1066"/>
      <c r="K12" s="1066"/>
      <c r="L12" s="1066"/>
      <c r="M12" s="1066"/>
      <c r="N12" s="1066"/>
      <c r="O12" s="1066"/>
      <c r="P12" s="1067"/>
      <c r="Q12" s="1071"/>
      <c r="R12" s="1072"/>
      <c r="S12" s="1072"/>
      <c r="T12" s="1072"/>
      <c r="U12" s="1072"/>
      <c r="V12" s="1072"/>
      <c r="W12" s="1072"/>
      <c r="X12" s="1072"/>
      <c r="Y12" s="1072"/>
      <c r="Z12" s="1072"/>
      <c r="AA12" s="1072"/>
      <c r="AB12" s="1072"/>
      <c r="AC12" s="1072"/>
      <c r="AD12" s="1072"/>
      <c r="AE12" s="1073"/>
      <c r="AF12" s="1048"/>
      <c r="AG12" s="1049"/>
      <c r="AH12" s="1049"/>
      <c r="AI12" s="1049"/>
      <c r="AJ12" s="1050"/>
      <c r="AK12" s="1114"/>
      <c r="AL12" s="1115"/>
      <c r="AM12" s="1115"/>
      <c r="AN12" s="1115"/>
      <c r="AO12" s="1115"/>
      <c r="AP12" s="1115"/>
      <c r="AQ12" s="1115"/>
      <c r="AR12" s="1115"/>
      <c r="AS12" s="1115"/>
      <c r="AT12" s="1115"/>
      <c r="AU12" s="1112"/>
      <c r="AV12" s="1112"/>
      <c r="AW12" s="1112"/>
      <c r="AX12" s="1112"/>
      <c r="AY12" s="1113"/>
      <c r="AZ12" s="203"/>
      <c r="BA12" s="203"/>
      <c r="BB12" s="203"/>
      <c r="BC12" s="203"/>
      <c r="BD12" s="203"/>
      <c r="BE12" s="204"/>
      <c r="BF12" s="204"/>
      <c r="BG12" s="204"/>
      <c r="BH12" s="204"/>
      <c r="BI12" s="204"/>
      <c r="BJ12" s="204"/>
      <c r="BK12" s="204"/>
      <c r="BL12" s="204"/>
      <c r="BM12" s="204"/>
      <c r="BN12" s="204"/>
      <c r="BO12" s="204"/>
      <c r="BP12" s="204"/>
      <c r="BQ12" s="213">
        <v>6</v>
      </c>
      <c r="BR12" s="214"/>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5"/>
    </row>
    <row r="13" spans="1:131" s="206" customFormat="1" ht="26.25" customHeight="1">
      <c r="A13" s="212">
        <v>7</v>
      </c>
      <c r="B13" s="1065"/>
      <c r="C13" s="1066"/>
      <c r="D13" s="1066"/>
      <c r="E13" s="1066"/>
      <c r="F13" s="1066"/>
      <c r="G13" s="1066"/>
      <c r="H13" s="1066"/>
      <c r="I13" s="1066"/>
      <c r="J13" s="1066"/>
      <c r="K13" s="1066"/>
      <c r="L13" s="1066"/>
      <c r="M13" s="1066"/>
      <c r="N13" s="1066"/>
      <c r="O13" s="1066"/>
      <c r="P13" s="1067"/>
      <c r="Q13" s="1071"/>
      <c r="R13" s="1072"/>
      <c r="S13" s="1072"/>
      <c r="T13" s="1072"/>
      <c r="U13" s="1072"/>
      <c r="V13" s="1072"/>
      <c r="W13" s="1072"/>
      <c r="X13" s="1072"/>
      <c r="Y13" s="1072"/>
      <c r="Z13" s="1072"/>
      <c r="AA13" s="1072"/>
      <c r="AB13" s="1072"/>
      <c r="AC13" s="1072"/>
      <c r="AD13" s="1072"/>
      <c r="AE13" s="1073"/>
      <c r="AF13" s="1048"/>
      <c r="AG13" s="1049"/>
      <c r="AH13" s="1049"/>
      <c r="AI13" s="1049"/>
      <c r="AJ13" s="1050"/>
      <c r="AK13" s="1114"/>
      <c r="AL13" s="1115"/>
      <c r="AM13" s="1115"/>
      <c r="AN13" s="1115"/>
      <c r="AO13" s="1115"/>
      <c r="AP13" s="1115"/>
      <c r="AQ13" s="1115"/>
      <c r="AR13" s="1115"/>
      <c r="AS13" s="1115"/>
      <c r="AT13" s="1115"/>
      <c r="AU13" s="1112"/>
      <c r="AV13" s="1112"/>
      <c r="AW13" s="1112"/>
      <c r="AX13" s="1112"/>
      <c r="AY13" s="1113"/>
      <c r="AZ13" s="203"/>
      <c r="BA13" s="203"/>
      <c r="BB13" s="203"/>
      <c r="BC13" s="203"/>
      <c r="BD13" s="203"/>
      <c r="BE13" s="204"/>
      <c r="BF13" s="204"/>
      <c r="BG13" s="204"/>
      <c r="BH13" s="204"/>
      <c r="BI13" s="204"/>
      <c r="BJ13" s="204"/>
      <c r="BK13" s="204"/>
      <c r="BL13" s="204"/>
      <c r="BM13" s="204"/>
      <c r="BN13" s="204"/>
      <c r="BO13" s="204"/>
      <c r="BP13" s="204"/>
      <c r="BQ13" s="213">
        <v>7</v>
      </c>
      <c r="BR13" s="214"/>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5"/>
    </row>
    <row r="14" spans="1:131" s="206" customFormat="1" ht="26.25" customHeight="1">
      <c r="A14" s="212">
        <v>8</v>
      </c>
      <c r="B14" s="1065"/>
      <c r="C14" s="1066"/>
      <c r="D14" s="1066"/>
      <c r="E14" s="1066"/>
      <c r="F14" s="1066"/>
      <c r="G14" s="1066"/>
      <c r="H14" s="1066"/>
      <c r="I14" s="1066"/>
      <c r="J14" s="1066"/>
      <c r="K14" s="1066"/>
      <c r="L14" s="1066"/>
      <c r="M14" s="1066"/>
      <c r="N14" s="1066"/>
      <c r="O14" s="1066"/>
      <c r="P14" s="1067"/>
      <c r="Q14" s="1071"/>
      <c r="R14" s="1072"/>
      <c r="S14" s="1072"/>
      <c r="T14" s="1072"/>
      <c r="U14" s="1072"/>
      <c r="V14" s="1072"/>
      <c r="W14" s="1072"/>
      <c r="X14" s="1072"/>
      <c r="Y14" s="1072"/>
      <c r="Z14" s="1072"/>
      <c r="AA14" s="1072"/>
      <c r="AB14" s="1072"/>
      <c r="AC14" s="1072"/>
      <c r="AD14" s="1072"/>
      <c r="AE14" s="1073"/>
      <c r="AF14" s="1048"/>
      <c r="AG14" s="1049"/>
      <c r="AH14" s="1049"/>
      <c r="AI14" s="1049"/>
      <c r="AJ14" s="1050"/>
      <c r="AK14" s="1114"/>
      <c r="AL14" s="1115"/>
      <c r="AM14" s="1115"/>
      <c r="AN14" s="1115"/>
      <c r="AO14" s="1115"/>
      <c r="AP14" s="1115"/>
      <c r="AQ14" s="1115"/>
      <c r="AR14" s="1115"/>
      <c r="AS14" s="1115"/>
      <c r="AT14" s="1115"/>
      <c r="AU14" s="1112"/>
      <c r="AV14" s="1112"/>
      <c r="AW14" s="1112"/>
      <c r="AX14" s="1112"/>
      <c r="AY14" s="1113"/>
      <c r="AZ14" s="203"/>
      <c r="BA14" s="203"/>
      <c r="BB14" s="203"/>
      <c r="BC14" s="203"/>
      <c r="BD14" s="203"/>
      <c r="BE14" s="204"/>
      <c r="BF14" s="204"/>
      <c r="BG14" s="204"/>
      <c r="BH14" s="204"/>
      <c r="BI14" s="204"/>
      <c r="BJ14" s="204"/>
      <c r="BK14" s="204"/>
      <c r="BL14" s="204"/>
      <c r="BM14" s="204"/>
      <c r="BN14" s="204"/>
      <c r="BO14" s="204"/>
      <c r="BP14" s="204"/>
      <c r="BQ14" s="213">
        <v>8</v>
      </c>
      <c r="BR14" s="214"/>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5"/>
    </row>
    <row r="15" spans="1:131" s="206" customFormat="1" ht="26.25" customHeight="1">
      <c r="A15" s="212">
        <v>9</v>
      </c>
      <c r="B15" s="1065"/>
      <c r="C15" s="1066"/>
      <c r="D15" s="1066"/>
      <c r="E15" s="1066"/>
      <c r="F15" s="1066"/>
      <c r="G15" s="1066"/>
      <c r="H15" s="1066"/>
      <c r="I15" s="1066"/>
      <c r="J15" s="1066"/>
      <c r="K15" s="1066"/>
      <c r="L15" s="1066"/>
      <c r="M15" s="1066"/>
      <c r="N15" s="1066"/>
      <c r="O15" s="1066"/>
      <c r="P15" s="1067"/>
      <c r="Q15" s="1071"/>
      <c r="R15" s="1072"/>
      <c r="S15" s="1072"/>
      <c r="T15" s="1072"/>
      <c r="U15" s="1072"/>
      <c r="V15" s="1072"/>
      <c r="W15" s="1072"/>
      <c r="X15" s="1072"/>
      <c r="Y15" s="1072"/>
      <c r="Z15" s="1072"/>
      <c r="AA15" s="1072"/>
      <c r="AB15" s="1072"/>
      <c r="AC15" s="1072"/>
      <c r="AD15" s="1072"/>
      <c r="AE15" s="1073"/>
      <c r="AF15" s="1048"/>
      <c r="AG15" s="1049"/>
      <c r="AH15" s="1049"/>
      <c r="AI15" s="1049"/>
      <c r="AJ15" s="1050"/>
      <c r="AK15" s="1114"/>
      <c r="AL15" s="1115"/>
      <c r="AM15" s="1115"/>
      <c r="AN15" s="1115"/>
      <c r="AO15" s="1115"/>
      <c r="AP15" s="1115"/>
      <c r="AQ15" s="1115"/>
      <c r="AR15" s="1115"/>
      <c r="AS15" s="1115"/>
      <c r="AT15" s="1115"/>
      <c r="AU15" s="1112"/>
      <c r="AV15" s="1112"/>
      <c r="AW15" s="1112"/>
      <c r="AX15" s="1112"/>
      <c r="AY15" s="1113"/>
      <c r="AZ15" s="203"/>
      <c r="BA15" s="203"/>
      <c r="BB15" s="203"/>
      <c r="BC15" s="203"/>
      <c r="BD15" s="203"/>
      <c r="BE15" s="204"/>
      <c r="BF15" s="204"/>
      <c r="BG15" s="204"/>
      <c r="BH15" s="204"/>
      <c r="BI15" s="204"/>
      <c r="BJ15" s="204"/>
      <c r="BK15" s="204"/>
      <c r="BL15" s="204"/>
      <c r="BM15" s="204"/>
      <c r="BN15" s="204"/>
      <c r="BO15" s="204"/>
      <c r="BP15" s="204"/>
      <c r="BQ15" s="213">
        <v>9</v>
      </c>
      <c r="BR15" s="214"/>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5"/>
    </row>
    <row r="16" spans="1:131" s="206" customFormat="1" ht="26.25" customHeight="1">
      <c r="A16" s="212">
        <v>10</v>
      </c>
      <c r="B16" s="1065"/>
      <c r="C16" s="1066"/>
      <c r="D16" s="1066"/>
      <c r="E16" s="1066"/>
      <c r="F16" s="1066"/>
      <c r="G16" s="1066"/>
      <c r="H16" s="1066"/>
      <c r="I16" s="1066"/>
      <c r="J16" s="1066"/>
      <c r="K16" s="1066"/>
      <c r="L16" s="1066"/>
      <c r="M16" s="1066"/>
      <c r="N16" s="1066"/>
      <c r="O16" s="1066"/>
      <c r="P16" s="1067"/>
      <c r="Q16" s="1071"/>
      <c r="R16" s="1072"/>
      <c r="S16" s="1072"/>
      <c r="T16" s="1072"/>
      <c r="U16" s="1072"/>
      <c r="V16" s="1072"/>
      <c r="W16" s="1072"/>
      <c r="X16" s="1072"/>
      <c r="Y16" s="1072"/>
      <c r="Z16" s="1072"/>
      <c r="AA16" s="1072"/>
      <c r="AB16" s="1072"/>
      <c r="AC16" s="1072"/>
      <c r="AD16" s="1072"/>
      <c r="AE16" s="1073"/>
      <c r="AF16" s="1048"/>
      <c r="AG16" s="1049"/>
      <c r="AH16" s="1049"/>
      <c r="AI16" s="1049"/>
      <c r="AJ16" s="1050"/>
      <c r="AK16" s="1114"/>
      <c r="AL16" s="1115"/>
      <c r="AM16" s="1115"/>
      <c r="AN16" s="1115"/>
      <c r="AO16" s="1115"/>
      <c r="AP16" s="1115"/>
      <c r="AQ16" s="1115"/>
      <c r="AR16" s="1115"/>
      <c r="AS16" s="1115"/>
      <c r="AT16" s="1115"/>
      <c r="AU16" s="1112"/>
      <c r="AV16" s="1112"/>
      <c r="AW16" s="1112"/>
      <c r="AX16" s="1112"/>
      <c r="AY16" s="1113"/>
      <c r="AZ16" s="203"/>
      <c r="BA16" s="203"/>
      <c r="BB16" s="203"/>
      <c r="BC16" s="203"/>
      <c r="BD16" s="203"/>
      <c r="BE16" s="204"/>
      <c r="BF16" s="204"/>
      <c r="BG16" s="204"/>
      <c r="BH16" s="204"/>
      <c r="BI16" s="204"/>
      <c r="BJ16" s="204"/>
      <c r="BK16" s="204"/>
      <c r="BL16" s="204"/>
      <c r="BM16" s="204"/>
      <c r="BN16" s="204"/>
      <c r="BO16" s="204"/>
      <c r="BP16" s="204"/>
      <c r="BQ16" s="213">
        <v>10</v>
      </c>
      <c r="BR16" s="214"/>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5"/>
    </row>
    <row r="17" spans="1:131" s="206" customFormat="1" ht="26.25" customHeight="1">
      <c r="A17" s="212">
        <v>11</v>
      </c>
      <c r="B17" s="1065"/>
      <c r="C17" s="1066"/>
      <c r="D17" s="1066"/>
      <c r="E17" s="1066"/>
      <c r="F17" s="1066"/>
      <c r="G17" s="1066"/>
      <c r="H17" s="1066"/>
      <c r="I17" s="1066"/>
      <c r="J17" s="1066"/>
      <c r="K17" s="1066"/>
      <c r="L17" s="1066"/>
      <c r="M17" s="1066"/>
      <c r="N17" s="1066"/>
      <c r="O17" s="1066"/>
      <c r="P17" s="1067"/>
      <c r="Q17" s="1071"/>
      <c r="R17" s="1072"/>
      <c r="S17" s="1072"/>
      <c r="T17" s="1072"/>
      <c r="U17" s="1072"/>
      <c r="V17" s="1072"/>
      <c r="W17" s="1072"/>
      <c r="X17" s="1072"/>
      <c r="Y17" s="1072"/>
      <c r="Z17" s="1072"/>
      <c r="AA17" s="1072"/>
      <c r="AB17" s="1072"/>
      <c r="AC17" s="1072"/>
      <c r="AD17" s="1072"/>
      <c r="AE17" s="1073"/>
      <c r="AF17" s="1048"/>
      <c r="AG17" s="1049"/>
      <c r="AH17" s="1049"/>
      <c r="AI17" s="1049"/>
      <c r="AJ17" s="1050"/>
      <c r="AK17" s="1114"/>
      <c r="AL17" s="1115"/>
      <c r="AM17" s="1115"/>
      <c r="AN17" s="1115"/>
      <c r="AO17" s="1115"/>
      <c r="AP17" s="1115"/>
      <c r="AQ17" s="1115"/>
      <c r="AR17" s="1115"/>
      <c r="AS17" s="1115"/>
      <c r="AT17" s="1115"/>
      <c r="AU17" s="1112"/>
      <c r="AV17" s="1112"/>
      <c r="AW17" s="1112"/>
      <c r="AX17" s="1112"/>
      <c r="AY17" s="1113"/>
      <c r="AZ17" s="203"/>
      <c r="BA17" s="203"/>
      <c r="BB17" s="203"/>
      <c r="BC17" s="203"/>
      <c r="BD17" s="203"/>
      <c r="BE17" s="204"/>
      <c r="BF17" s="204"/>
      <c r="BG17" s="204"/>
      <c r="BH17" s="204"/>
      <c r="BI17" s="204"/>
      <c r="BJ17" s="204"/>
      <c r="BK17" s="204"/>
      <c r="BL17" s="204"/>
      <c r="BM17" s="204"/>
      <c r="BN17" s="204"/>
      <c r="BO17" s="204"/>
      <c r="BP17" s="204"/>
      <c r="BQ17" s="213">
        <v>11</v>
      </c>
      <c r="BR17" s="214"/>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5"/>
    </row>
    <row r="18" spans="1:131" s="206" customFormat="1" ht="26.25" customHeight="1">
      <c r="A18" s="212">
        <v>12</v>
      </c>
      <c r="B18" s="1065"/>
      <c r="C18" s="1066"/>
      <c r="D18" s="1066"/>
      <c r="E18" s="1066"/>
      <c r="F18" s="1066"/>
      <c r="G18" s="1066"/>
      <c r="H18" s="1066"/>
      <c r="I18" s="1066"/>
      <c r="J18" s="1066"/>
      <c r="K18" s="1066"/>
      <c r="L18" s="1066"/>
      <c r="M18" s="1066"/>
      <c r="N18" s="1066"/>
      <c r="O18" s="1066"/>
      <c r="P18" s="1067"/>
      <c r="Q18" s="1071"/>
      <c r="R18" s="1072"/>
      <c r="S18" s="1072"/>
      <c r="T18" s="1072"/>
      <c r="U18" s="1072"/>
      <c r="V18" s="1072"/>
      <c r="W18" s="1072"/>
      <c r="X18" s="1072"/>
      <c r="Y18" s="1072"/>
      <c r="Z18" s="1072"/>
      <c r="AA18" s="1072"/>
      <c r="AB18" s="1072"/>
      <c r="AC18" s="1072"/>
      <c r="AD18" s="1072"/>
      <c r="AE18" s="1073"/>
      <c r="AF18" s="1048"/>
      <c r="AG18" s="1049"/>
      <c r="AH18" s="1049"/>
      <c r="AI18" s="1049"/>
      <c r="AJ18" s="1050"/>
      <c r="AK18" s="1114"/>
      <c r="AL18" s="1115"/>
      <c r="AM18" s="1115"/>
      <c r="AN18" s="1115"/>
      <c r="AO18" s="1115"/>
      <c r="AP18" s="1115"/>
      <c r="AQ18" s="1115"/>
      <c r="AR18" s="1115"/>
      <c r="AS18" s="1115"/>
      <c r="AT18" s="1115"/>
      <c r="AU18" s="1112"/>
      <c r="AV18" s="1112"/>
      <c r="AW18" s="1112"/>
      <c r="AX18" s="1112"/>
      <c r="AY18" s="1113"/>
      <c r="AZ18" s="203"/>
      <c r="BA18" s="203"/>
      <c r="BB18" s="203"/>
      <c r="BC18" s="203"/>
      <c r="BD18" s="203"/>
      <c r="BE18" s="204"/>
      <c r="BF18" s="204"/>
      <c r="BG18" s="204"/>
      <c r="BH18" s="204"/>
      <c r="BI18" s="204"/>
      <c r="BJ18" s="204"/>
      <c r="BK18" s="204"/>
      <c r="BL18" s="204"/>
      <c r="BM18" s="204"/>
      <c r="BN18" s="204"/>
      <c r="BO18" s="204"/>
      <c r="BP18" s="204"/>
      <c r="BQ18" s="213">
        <v>12</v>
      </c>
      <c r="BR18" s="214"/>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5"/>
    </row>
    <row r="19" spans="1:131" s="206" customFormat="1" ht="26.25" customHeight="1">
      <c r="A19" s="212">
        <v>13</v>
      </c>
      <c r="B19" s="1065"/>
      <c r="C19" s="1066"/>
      <c r="D19" s="1066"/>
      <c r="E19" s="1066"/>
      <c r="F19" s="1066"/>
      <c r="G19" s="1066"/>
      <c r="H19" s="1066"/>
      <c r="I19" s="1066"/>
      <c r="J19" s="1066"/>
      <c r="K19" s="1066"/>
      <c r="L19" s="1066"/>
      <c r="M19" s="1066"/>
      <c r="N19" s="1066"/>
      <c r="O19" s="1066"/>
      <c r="P19" s="1067"/>
      <c r="Q19" s="1071"/>
      <c r="R19" s="1072"/>
      <c r="S19" s="1072"/>
      <c r="T19" s="1072"/>
      <c r="U19" s="1072"/>
      <c r="V19" s="1072"/>
      <c r="W19" s="1072"/>
      <c r="X19" s="1072"/>
      <c r="Y19" s="1072"/>
      <c r="Z19" s="1072"/>
      <c r="AA19" s="1072"/>
      <c r="AB19" s="1072"/>
      <c r="AC19" s="1072"/>
      <c r="AD19" s="1072"/>
      <c r="AE19" s="1073"/>
      <c r="AF19" s="1048"/>
      <c r="AG19" s="1049"/>
      <c r="AH19" s="1049"/>
      <c r="AI19" s="1049"/>
      <c r="AJ19" s="1050"/>
      <c r="AK19" s="1114"/>
      <c r="AL19" s="1115"/>
      <c r="AM19" s="1115"/>
      <c r="AN19" s="1115"/>
      <c r="AO19" s="1115"/>
      <c r="AP19" s="1115"/>
      <c r="AQ19" s="1115"/>
      <c r="AR19" s="1115"/>
      <c r="AS19" s="1115"/>
      <c r="AT19" s="1115"/>
      <c r="AU19" s="1112"/>
      <c r="AV19" s="1112"/>
      <c r="AW19" s="1112"/>
      <c r="AX19" s="1112"/>
      <c r="AY19" s="1113"/>
      <c r="AZ19" s="203"/>
      <c r="BA19" s="203"/>
      <c r="BB19" s="203"/>
      <c r="BC19" s="203"/>
      <c r="BD19" s="203"/>
      <c r="BE19" s="204"/>
      <c r="BF19" s="204"/>
      <c r="BG19" s="204"/>
      <c r="BH19" s="204"/>
      <c r="BI19" s="204"/>
      <c r="BJ19" s="204"/>
      <c r="BK19" s="204"/>
      <c r="BL19" s="204"/>
      <c r="BM19" s="204"/>
      <c r="BN19" s="204"/>
      <c r="BO19" s="204"/>
      <c r="BP19" s="204"/>
      <c r="BQ19" s="213">
        <v>13</v>
      </c>
      <c r="BR19" s="214"/>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5"/>
    </row>
    <row r="20" spans="1:131" s="206" customFormat="1" ht="26.25" customHeight="1">
      <c r="A20" s="212">
        <v>14</v>
      </c>
      <c r="B20" s="1065"/>
      <c r="C20" s="1066"/>
      <c r="D20" s="1066"/>
      <c r="E20" s="1066"/>
      <c r="F20" s="1066"/>
      <c r="G20" s="1066"/>
      <c r="H20" s="1066"/>
      <c r="I20" s="1066"/>
      <c r="J20" s="1066"/>
      <c r="K20" s="1066"/>
      <c r="L20" s="1066"/>
      <c r="M20" s="1066"/>
      <c r="N20" s="1066"/>
      <c r="O20" s="1066"/>
      <c r="P20" s="1067"/>
      <c r="Q20" s="1071"/>
      <c r="R20" s="1072"/>
      <c r="S20" s="1072"/>
      <c r="T20" s="1072"/>
      <c r="U20" s="1072"/>
      <c r="V20" s="1072"/>
      <c r="W20" s="1072"/>
      <c r="X20" s="1072"/>
      <c r="Y20" s="1072"/>
      <c r="Z20" s="1072"/>
      <c r="AA20" s="1072"/>
      <c r="AB20" s="1072"/>
      <c r="AC20" s="1072"/>
      <c r="AD20" s="1072"/>
      <c r="AE20" s="1073"/>
      <c r="AF20" s="1048"/>
      <c r="AG20" s="1049"/>
      <c r="AH20" s="1049"/>
      <c r="AI20" s="1049"/>
      <c r="AJ20" s="1050"/>
      <c r="AK20" s="1114"/>
      <c r="AL20" s="1115"/>
      <c r="AM20" s="1115"/>
      <c r="AN20" s="1115"/>
      <c r="AO20" s="1115"/>
      <c r="AP20" s="1115"/>
      <c r="AQ20" s="1115"/>
      <c r="AR20" s="1115"/>
      <c r="AS20" s="1115"/>
      <c r="AT20" s="1115"/>
      <c r="AU20" s="1112"/>
      <c r="AV20" s="1112"/>
      <c r="AW20" s="1112"/>
      <c r="AX20" s="1112"/>
      <c r="AY20" s="1113"/>
      <c r="AZ20" s="203"/>
      <c r="BA20" s="203"/>
      <c r="BB20" s="203"/>
      <c r="BC20" s="203"/>
      <c r="BD20" s="203"/>
      <c r="BE20" s="204"/>
      <c r="BF20" s="204"/>
      <c r="BG20" s="204"/>
      <c r="BH20" s="204"/>
      <c r="BI20" s="204"/>
      <c r="BJ20" s="204"/>
      <c r="BK20" s="204"/>
      <c r="BL20" s="204"/>
      <c r="BM20" s="204"/>
      <c r="BN20" s="204"/>
      <c r="BO20" s="204"/>
      <c r="BP20" s="204"/>
      <c r="BQ20" s="213">
        <v>14</v>
      </c>
      <c r="BR20" s="214"/>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5"/>
    </row>
    <row r="21" spans="1:131" s="206" customFormat="1" ht="26.25" customHeight="1" thickBot="1">
      <c r="A21" s="212">
        <v>15</v>
      </c>
      <c r="B21" s="1065"/>
      <c r="C21" s="1066"/>
      <c r="D21" s="1066"/>
      <c r="E21" s="1066"/>
      <c r="F21" s="1066"/>
      <c r="G21" s="1066"/>
      <c r="H21" s="1066"/>
      <c r="I21" s="1066"/>
      <c r="J21" s="1066"/>
      <c r="K21" s="1066"/>
      <c r="L21" s="1066"/>
      <c r="M21" s="1066"/>
      <c r="N21" s="1066"/>
      <c r="O21" s="1066"/>
      <c r="P21" s="1067"/>
      <c r="Q21" s="1071"/>
      <c r="R21" s="1072"/>
      <c r="S21" s="1072"/>
      <c r="T21" s="1072"/>
      <c r="U21" s="1072"/>
      <c r="V21" s="1072"/>
      <c r="W21" s="1072"/>
      <c r="X21" s="1072"/>
      <c r="Y21" s="1072"/>
      <c r="Z21" s="1072"/>
      <c r="AA21" s="1072"/>
      <c r="AB21" s="1072"/>
      <c r="AC21" s="1072"/>
      <c r="AD21" s="1072"/>
      <c r="AE21" s="1073"/>
      <c r="AF21" s="1048"/>
      <c r="AG21" s="1049"/>
      <c r="AH21" s="1049"/>
      <c r="AI21" s="1049"/>
      <c r="AJ21" s="1050"/>
      <c r="AK21" s="1114"/>
      <c r="AL21" s="1115"/>
      <c r="AM21" s="1115"/>
      <c r="AN21" s="1115"/>
      <c r="AO21" s="1115"/>
      <c r="AP21" s="1115"/>
      <c r="AQ21" s="1115"/>
      <c r="AR21" s="1115"/>
      <c r="AS21" s="1115"/>
      <c r="AT21" s="1115"/>
      <c r="AU21" s="1112"/>
      <c r="AV21" s="1112"/>
      <c r="AW21" s="1112"/>
      <c r="AX21" s="1112"/>
      <c r="AY21" s="1113"/>
      <c r="AZ21" s="203"/>
      <c r="BA21" s="203"/>
      <c r="BB21" s="203"/>
      <c r="BC21" s="203"/>
      <c r="BD21" s="203"/>
      <c r="BE21" s="204"/>
      <c r="BF21" s="204"/>
      <c r="BG21" s="204"/>
      <c r="BH21" s="204"/>
      <c r="BI21" s="204"/>
      <c r="BJ21" s="204"/>
      <c r="BK21" s="204"/>
      <c r="BL21" s="204"/>
      <c r="BM21" s="204"/>
      <c r="BN21" s="204"/>
      <c r="BO21" s="204"/>
      <c r="BP21" s="204"/>
      <c r="BQ21" s="213">
        <v>15</v>
      </c>
      <c r="BR21" s="214"/>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5"/>
    </row>
    <row r="22" spans="1:131" s="206" customFormat="1" ht="26.25" customHeight="1">
      <c r="A22" s="212">
        <v>16</v>
      </c>
      <c r="B22" s="1065"/>
      <c r="C22" s="1066"/>
      <c r="D22" s="1066"/>
      <c r="E22" s="1066"/>
      <c r="F22" s="1066"/>
      <c r="G22" s="1066"/>
      <c r="H22" s="1066"/>
      <c r="I22" s="1066"/>
      <c r="J22" s="1066"/>
      <c r="K22" s="1066"/>
      <c r="L22" s="1066"/>
      <c r="M22" s="1066"/>
      <c r="N22" s="1066"/>
      <c r="O22" s="1066"/>
      <c r="P22" s="1067"/>
      <c r="Q22" s="1109"/>
      <c r="R22" s="1110"/>
      <c r="S22" s="1110"/>
      <c r="T22" s="1110"/>
      <c r="U22" s="1110"/>
      <c r="V22" s="1110"/>
      <c r="W22" s="1110"/>
      <c r="X22" s="1110"/>
      <c r="Y22" s="1110"/>
      <c r="Z22" s="1110"/>
      <c r="AA22" s="1110"/>
      <c r="AB22" s="1110"/>
      <c r="AC22" s="1110"/>
      <c r="AD22" s="1110"/>
      <c r="AE22" s="1111"/>
      <c r="AF22" s="1048"/>
      <c r="AG22" s="1049"/>
      <c r="AH22" s="1049"/>
      <c r="AI22" s="1049"/>
      <c r="AJ22" s="1050"/>
      <c r="AK22" s="1105"/>
      <c r="AL22" s="1106"/>
      <c r="AM22" s="1106"/>
      <c r="AN22" s="1106"/>
      <c r="AO22" s="1106"/>
      <c r="AP22" s="1106"/>
      <c r="AQ22" s="1106"/>
      <c r="AR22" s="1106"/>
      <c r="AS22" s="1106"/>
      <c r="AT22" s="1106"/>
      <c r="AU22" s="1107"/>
      <c r="AV22" s="1107"/>
      <c r="AW22" s="1107"/>
      <c r="AX22" s="1107"/>
      <c r="AY22" s="1108"/>
      <c r="AZ22" s="1063" t="s">
        <v>362</v>
      </c>
      <c r="BA22" s="1063"/>
      <c r="BB22" s="1063"/>
      <c r="BC22" s="1063"/>
      <c r="BD22" s="1064"/>
      <c r="BE22" s="204"/>
      <c r="BF22" s="204"/>
      <c r="BG22" s="204"/>
      <c r="BH22" s="204"/>
      <c r="BI22" s="204"/>
      <c r="BJ22" s="204"/>
      <c r="BK22" s="204"/>
      <c r="BL22" s="204"/>
      <c r="BM22" s="204"/>
      <c r="BN22" s="204"/>
      <c r="BO22" s="204"/>
      <c r="BP22" s="204"/>
      <c r="BQ22" s="213">
        <v>16</v>
      </c>
      <c r="BR22" s="214"/>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096">
        <f>SUM(Q7)</f>
        <v>3247</v>
      </c>
      <c r="R23" s="1097"/>
      <c r="S23" s="1097"/>
      <c r="T23" s="1097"/>
      <c r="U23" s="1097"/>
      <c r="V23" s="1097">
        <f>SUM(V7)</f>
        <v>3158</v>
      </c>
      <c r="W23" s="1097"/>
      <c r="X23" s="1097"/>
      <c r="Y23" s="1097"/>
      <c r="Z23" s="1097"/>
      <c r="AA23" s="1097">
        <f>SUM(AA7)</f>
        <v>88</v>
      </c>
      <c r="AB23" s="1097"/>
      <c r="AC23" s="1097"/>
      <c r="AD23" s="1097"/>
      <c r="AE23" s="1098"/>
      <c r="AF23" s="1099">
        <v>69</v>
      </c>
      <c r="AG23" s="1097"/>
      <c r="AH23" s="1097"/>
      <c r="AI23" s="1097"/>
      <c r="AJ23" s="1100"/>
      <c r="AK23" s="1101"/>
      <c r="AL23" s="1102"/>
      <c r="AM23" s="1102"/>
      <c r="AN23" s="1102"/>
      <c r="AO23" s="1102"/>
      <c r="AP23" s="1097">
        <f>SUM(AP7)</f>
        <v>1736</v>
      </c>
      <c r="AQ23" s="1097"/>
      <c r="AR23" s="1097"/>
      <c r="AS23" s="1097"/>
      <c r="AT23" s="1097"/>
      <c r="AU23" s="1103"/>
      <c r="AV23" s="1103"/>
      <c r="AW23" s="1103"/>
      <c r="AX23" s="1103"/>
      <c r="AY23" s="1104"/>
      <c r="AZ23" s="1093" t="s">
        <v>108</v>
      </c>
      <c r="BA23" s="1094"/>
      <c r="BB23" s="1094"/>
      <c r="BC23" s="1094"/>
      <c r="BD23" s="1095"/>
      <c r="BE23" s="204"/>
      <c r="BF23" s="204"/>
      <c r="BG23" s="204"/>
      <c r="BH23" s="204"/>
      <c r="BI23" s="204"/>
      <c r="BJ23" s="204"/>
      <c r="BK23" s="204"/>
      <c r="BL23" s="204"/>
      <c r="BM23" s="204"/>
      <c r="BN23" s="204"/>
      <c r="BO23" s="204"/>
      <c r="BP23" s="204"/>
      <c r="BQ23" s="213">
        <v>17</v>
      </c>
      <c r="BR23" s="214"/>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5"/>
    </row>
    <row r="24" spans="1:131" s="206" customFormat="1" ht="26.25" customHeight="1">
      <c r="A24" s="1092" t="s">
        <v>365</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03"/>
      <c r="BA24" s="203"/>
      <c r="BB24" s="203"/>
      <c r="BC24" s="203"/>
      <c r="BD24" s="203"/>
      <c r="BE24" s="204"/>
      <c r="BF24" s="204"/>
      <c r="BG24" s="204"/>
      <c r="BH24" s="204"/>
      <c r="BI24" s="204"/>
      <c r="BJ24" s="204"/>
      <c r="BK24" s="204"/>
      <c r="BL24" s="204"/>
      <c r="BM24" s="204"/>
      <c r="BN24" s="204"/>
      <c r="BO24" s="204"/>
      <c r="BP24" s="204"/>
      <c r="BQ24" s="213">
        <v>18</v>
      </c>
      <c r="BR24" s="214"/>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5"/>
    </row>
    <row r="25" spans="1:131" s="198" customFormat="1" ht="26.25" customHeight="1" thickBot="1">
      <c r="A25" s="1091" t="s">
        <v>366</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03"/>
      <c r="BK25" s="203"/>
      <c r="BL25" s="203"/>
      <c r="BM25" s="203"/>
      <c r="BN25" s="203"/>
      <c r="BO25" s="216"/>
      <c r="BP25" s="216"/>
      <c r="BQ25" s="213">
        <v>19</v>
      </c>
      <c r="BR25" s="214"/>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7"/>
    </row>
    <row r="26" spans="1:131" s="198" customFormat="1" ht="26.25" customHeight="1">
      <c r="A26" s="1024" t="s">
        <v>344</v>
      </c>
      <c r="B26" s="1025"/>
      <c r="C26" s="1025"/>
      <c r="D26" s="1025"/>
      <c r="E26" s="1025"/>
      <c r="F26" s="1025"/>
      <c r="G26" s="1025"/>
      <c r="H26" s="1025"/>
      <c r="I26" s="1025"/>
      <c r="J26" s="1025"/>
      <c r="K26" s="1025"/>
      <c r="L26" s="1025"/>
      <c r="M26" s="1025"/>
      <c r="N26" s="1025"/>
      <c r="O26" s="1025"/>
      <c r="P26" s="1026"/>
      <c r="Q26" s="1030" t="s">
        <v>367</v>
      </c>
      <c r="R26" s="1031"/>
      <c r="S26" s="1031"/>
      <c r="T26" s="1031"/>
      <c r="U26" s="1032"/>
      <c r="V26" s="1030" t="s">
        <v>368</v>
      </c>
      <c r="W26" s="1031"/>
      <c r="X26" s="1031"/>
      <c r="Y26" s="1031"/>
      <c r="Z26" s="1032"/>
      <c r="AA26" s="1030" t="s">
        <v>369</v>
      </c>
      <c r="AB26" s="1031"/>
      <c r="AC26" s="1031"/>
      <c r="AD26" s="1031"/>
      <c r="AE26" s="1031"/>
      <c r="AF26" s="1087" t="s">
        <v>370</v>
      </c>
      <c r="AG26" s="1037"/>
      <c r="AH26" s="1037"/>
      <c r="AI26" s="1037"/>
      <c r="AJ26" s="1088"/>
      <c r="AK26" s="1031" t="s">
        <v>371</v>
      </c>
      <c r="AL26" s="1031"/>
      <c r="AM26" s="1031"/>
      <c r="AN26" s="1031"/>
      <c r="AO26" s="1032"/>
      <c r="AP26" s="1030" t="s">
        <v>372</v>
      </c>
      <c r="AQ26" s="1031"/>
      <c r="AR26" s="1031"/>
      <c r="AS26" s="1031"/>
      <c r="AT26" s="1032"/>
      <c r="AU26" s="1030" t="s">
        <v>373</v>
      </c>
      <c r="AV26" s="1031"/>
      <c r="AW26" s="1031"/>
      <c r="AX26" s="1031"/>
      <c r="AY26" s="1032"/>
      <c r="AZ26" s="1030" t="s">
        <v>374</v>
      </c>
      <c r="BA26" s="1031"/>
      <c r="BB26" s="1031"/>
      <c r="BC26" s="1031"/>
      <c r="BD26" s="1032"/>
      <c r="BE26" s="1030" t="s">
        <v>351</v>
      </c>
      <c r="BF26" s="1031"/>
      <c r="BG26" s="1031"/>
      <c r="BH26" s="1031"/>
      <c r="BI26" s="1046"/>
      <c r="BJ26" s="203"/>
      <c r="BK26" s="203"/>
      <c r="BL26" s="203"/>
      <c r="BM26" s="203"/>
      <c r="BN26" s="203"/>
      <c r="BO26" s="216"/>
      <c r="BP26" s="216"/>
      <c r="BQ26" s="213">
        <v>20</v>
      </c>
      <c r="BR26" s="214"/>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7"/>
    </row>
    <row r="27" spans="1:131" s="198"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9"/>
      <c r="AG27" s="1040"/>
      <c r="AH27" s="1040"/>
      <c r="AI27" s="1040"/>
      <c r="AJ27" s="1090"/>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3"/>
      <c r="BK27" s="203"/>
      <c r="BL27" s="203"/>
      <c r="BM27" s="203"/>
      <c r="BN27" s="203"/>
      <c r="BO27" s="216"/>
      <c r="BP27" s="216"/>
      <c r="BQ27" s="213">
        <v>21</v>
      </c>
      <c r="BR27" s="214"/>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7"/>
    </row>
    <row r="28" spans="1:131" s="198" customFormat="1" ht="26.25" customHeight="1" thickTop="1">
      <c r="A28" s="217">
        <v>1</v>
      </c>
      <c r="B28" s="1077" t="s">
        <v>375</v>
      </c>
      <c r="C28" s="1078"/>
      <c r="D28" s="1078"/>
      <c r="E28" s="1078"/>
      <c r="F28" s="1078"/>
      <c r="G28" s="1078"/>
      <c r="H28" s="1078"/>
      <c r="I28" s="1078"/>
      <c r="J28" s="1078"/>
      <c r="K28" s="1078"/>
      <c r="L28" s="1078"/>
      <c r="M28" s="1078"/>
      <c r="N28" s="1078"/>
      <c r="O28" s="1078"/>
      <c r="P28" s="1079"/>
      <c r="Q28" s="1080">
        <v>487</v>
      </c>
      <c r="R28" s="1081"/>
      <c r="S28" s="1081"/>
      <c r="T28" s="1081"/>
      <c r="U28" s="1081"/>
      <c r="V28" s="1081">
        <v>496</v>
      </c>
      <c r="W28" s="1081"/>
      <c r="X28" s="1081"/>
      <c r="Y28" s="1081"/>
      <c r="Z28" s="1081"/>
      <c r="AA28" s="1081">
        <v>-9</v>
      </c>
      <c r="AB28" s="1081"/>
      <c r="AC28" s="1081"/>
      <c r="AD28" s="1081"/>
      <c r="AE28" s="1082"/>
      <c r="AF28" s="1083">
        <v>-9</v>
      </c>
      <c r="AG28" s="1081"/>
      <c r="AH28" s="1081"/>
      <c r="AI28" s="1081"/>
      <c r="AJ28" s="1084"/>
      <c r="AK28" s="1085" t="s">
        <v>542</v>
      </c>
      <c r="AL28" s="1086"/>
      <c r="AM28" s="1086"/>
      <c r="AN28" s="1086"/>
      <c r="AO28" s="1086"/>
      <c r="AP28" s="1074" t="s">
        <v>542</v>
      </c>
      <c r="AQ28" s="1074"/>
      <c r="AR28" s="1074"/>
      <c r="AS28" s="1074"/>
      <c r="AT28" s="1074"/>
      <c r="AU28" s="1074" t="s">
        <v>542</v>
      </c>
      <c r="AV28" s="1074"/>
      <c r="AW28" s="1074"/>
      <c r="AX28" s="1074"/>
      <c r="AY28" s="1074"/>
      <c r="AZ28" s="1074" t="s">
        <v>542</v>
      </c>
      <c r="BA28" s="1074"/>
      <c r="BB28" s="1074"/>
      <c r="BC28" s="1074"/>
      <c r="BD28" s="1074"/>
      <c r="BE28" s="1075"/>
      <c r="BF28" s="1075"/>
      <c r="BG28" s="1075"/>
      <c r="BH28" s="1075"/>
      <c r="BI28" s="1076"/>
      <c r="BJ28" s="203"/>
      <c r="BK28" s="203"/>
      <c r="BL28" s="203"/>
      <c r="BM28" s="203"/>
      <c r="BN28" s="203"/>
      <c r="BO28" s="216"/>
      <c r="BP28" s="216"/>
      <c r="BQ28" s="213">
        <v>22</v>
      </c>
      <c r="BR28" s="214"/>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7"/>
    </row>
    <row r="29" spans="1:131" s="198" customFormat="1" ht="26.25" customHeight="1">
      <c r="A29" s="217">
        <v>2</v>
      </c>
      <c r="B29" s="1065" t="s">
        <v>376</v>
      </c>
      <c r="C29" s="1066"/>
      <c r="D29" s="1066"/>
      <c r="E29" s="1066"/>
      <c r="F29" s="1066"/>
      <c r="G29" s="1066"/>
      <c r="H29" s="1066"/>
      <c r="I29" s="1066"/>
      <c r="J29" s="1066"/>
      <c r="K29" s="1066"/>
      <c r="L29" s="1066"/>
      <c r="M29" s="1066"/>
      <c r="N29" s="1066"/>
      <c r="O29" s="1066"/>
      <c r="P29" s="1067"/>
      <c r="Q29" s="1071">
        <v>306</v>
      </c>
      <c r="R29" s="1072"/>
      <c r="S29" s="1072"/>
      <c r="T29" s="1072"/>
      <c r="U29" s="1072"/>
      <c r="V29" s="1072">
        <v>301</v>
      </c>
      <c r="W29" s="1072"/>
      <c r="X29" s="1072"/>
      <c r="Y29" s="1072"/>
      <c r="Z29" s="1072"/>
      <c r="AA29" s="1072">
        <v>5</v>
      </c>
      <c r="AB29" s="1072"/>
      <c r="AC29" s="1072"/>
      <c r="AD29" s="1072"/>
      <c r="AE29" s="1073"/>
      <c r="AF29" s="1048">
        <v>5</v>
      </c>
      <c r="AG29" s="1049"/>
      <c r="AH29" s="1049"/>
      <c r="AI29" s="1049"/>
      <c r="AJ29" s="1050"/>
      <c r="AK29" s="1009">
        <v>55</v>
      </c>
      <c r="AL29" s="1000"/>
      <c r="AM29" s="1000"/>
      <c r="AN29" s="1000"/>
      <c r="AO29" s="1000"/>
      <c r="AP29" s="1070" t="s">
        <v>542</v>
      </c>
      <c r="AQ29" s="1070"/>
      <c r="AR29" s="1070"/>
      <c r="AS29" s="1070"/>
      <c r="AT29" s="1070"/>
      <c r="AU29" s="1070" t="s">
        <v>542</v>
      </c>
      <c r="AV29" s="1070"/>
      <c r="AW29" s="1070"/>
      <c r="AX29" s="1070"/>
      <c r="AY29" s="1070"/>
      <c r="AZ29" s="1070" t="s">
        <v>542</v>
      </c>
      <c r="BA29" s="1070"/>
      <c r="BB29" s="1070"/>
      <c r="BC29" s="1070"/>
      <c r="BD29" s="1070"/>
      <c r="BE29" s="1060"/>
      <c r="BF29" s="1060"/>
      <c r="BG29" s="1060"/>
      <c r="BH29" s="1060"/>
      <c r="BI29" s="1061"/>
      <c r="BJ29" s="203"/>
      <c r="BK29" s="203"/>
      <c r="BL29" s="203"/>
      <c r="BM29" s="203"/>
      <c r="BN29" s="203"/>
      <c r="BO29" s="216"/>
      <c r="BP29" s="216"/>
      <c r="BQ29" s="213">
        <v>23</v>
      </c>
      <c r="BR29" s="214"/>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7"/>
    </row>
    <row r="30" spans="1:131" s="198" customFormat="1" ht="26.25" customHeight="1">
      <c r="A30" s="217">
        <v>3</v>
      </c>
      <c r="B30" s="1065" t="s">
        <v>377</v>
      </c>
      <c r="C30" s="1066"/>
      <c r="D30" s="1066"/>
      <c r="E30" s="1066"/>
      <c r="F30" s="1066"/>
      <c r="G30" s="1066"/>
      <c r="H30" s="1066"/>
      <c r="I30" s="1066"/>
      <c r="J30" s="1066"/>
      <c r="K30" s="1066"/>
      <c r="L30" s="1066"/>
      <c r="M30" s="1066"/>
      <c r="N30" s="1066"/>
      <c r="O30" s="1066"/>
      <c r="P30" s="1067"/>
      <c r="Q30" s="1071">
        <v>26</v>
      </c>
      <c r="R30" s="1072"/>
      <c r="S30" s="1072"/>
      <c r="T30" s="1072"/>
      <c r="U30" s="1072"/>
      <c r="V30" s="1072">
        <v>26</v>
      </c>
      <c r="W30" s="1072"/>
      <c r="X30" s="1072"/>
      <c r="Y30" s="1072"/>
      <c r="Z30" s="1072"/>
      <c r="AA30" s="1072" t="s">
        <v>542</v>
      </c>
      <c r="AB30" s="1072"/>
      <c r="AC30" s="1072"/>
      <c r="AD30" s="1072"/>
      <c r="AE30" s="1073"/>
      <c r="AF30" s="1048" t="s">
        <v>108</v>
      </c>
      <c r="AG30" s="1049"/>
      <c r="AH30" s="1049"/>
      <c r="AI30" s="1049"/>
      <c r="AJ30" s="1050"/>
      <c r="AK30" s="1009">
        <v>14</v>
      </c>
      <c r="AL30" s="1000"/>
      <c r="AM30" s="1000"/>
      <c r="AN30" s="1000"/>
      <c r="AO30" s="1000"/>
      <c r="AP30" s="1070" t="s">
        <v>542</v>
      </c>
      <c r="AQ30" s="1070"/>
      <c r="AR30" s="1070"/>
      <c r="AS30" s="1070"/>
      <c r="AT30" s="1070"/>
      <c r="AU30" s="1070" t="s">
        <v>542</v>
      </c>
      <c r="AV30" s="1070"/>
      <c r="AW30" s="1070"/>
      <c r="AX30" s="1070"/>
      <c r="AY30" s="1070"/>
      <c r="AZ30" s="1070" t="s">
        <v>542</v>
      </c>
      <c r="BA30" s="1070"/>
      <c r="BB30" s="1070"/>
      <c r="BC30" s="1070"/>
      <c r="BD30" s="1070"/>
      <c r="BE30" s="1060"/>
      <c r="BF30" s="1060"/>
      <c r="BG30" s="1060"/>
      <c r="BH30" s="1060"/>
      <c r="BI30" s="1061"/>
      <c r="BJ30" s="203"/>
      <c r="BK30" s="203"/>
      <c r="BL30" s="203"/>
      <c r="BM30" s="203"/>
      <c r="BN30" s="203"/>
      <c r="BO30" s="216"/>
      <c r="BP30" s="216"/>
      <c r="BQ30" s="213">
        <v>24</v>
      </c>
      <c r="BR30" s="214"/>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7"/>
    </row>
    <row r="31" spans="1:131" s="198" customFormat="1" ht="26.25" customHeight="1">
      <c r="A31" s="217">
        <v>4</v>
      </c>
      <c r="B31" s="1065" t="s">
        <v>378</v>
      </c>
      <c r="C31" s="1066"/>
      <c r="D31" s="1066"/>
      <c r="E31" s="1066"/>
      <c r="F31" s="1066"/>
      <c r="G31" s="1066"/>
      <c r="H31" s="1066"/>
      <c r="I31" s="1066"/>
      <c r="J31" s="1066"/>
      <c r="K31" s="1066"/>
      <c r="L31" s="1066"/>
      <c r="M31" s="1066"/>
      <c r="N31" s="1066"/>
      <c r="O31" s="1066"/>
      <c r="P31" s="1067"/>
      <c r="Q31" s="1071">
        <v>127</v>
      </c>
      <c r="R31" s="1072"/>
      <c r="S31" s="1072"/>
      <c r="T31" s="1072"/>
      <c r="U31" s="1072"/>
      <c r="V31" s="1072">
        <v>127</v>
      </c>
      <c r="W31" s="1072"/>
      <c r="X31" s="1072"/>
      <c r="Y31" s="1072"/>
      <c r="Z31" s="1072"/>
      <c r="AA31" s="1072" t="s">
        <v>542</v>
      </c>
      <c r="AB31" s="1072"/>
      <c r="AC31" s="1072"/>
      <c r="AD31" s="1072"/>
      <c r="AE31" s="1073"/>
      <c r="AF31" s="1048" t="s">
        <v>108</v>
      </c>
      <c r="AG31" s="1049"/>
      <c r="AH31" s="1049"/>
      <c r="AI31" s="1049"/>
      <c r="AJ31" s="1050"/>
      <c r="AK31" s="1009">
        <v>85</v>
      </c>
      <c r="AL31" s="1000"/>
      <c r="AM31" s="1000"/>
      <c r="AN31" s="1000"/>
      <c r="AO31" s="1000"/>
      <c r="AP31" s="1000">
        <v>316</v>
      </c>
      <c r="AQ31" s="1000"/>
      <c r="AR31" s="1000"/>
      <c r="AS31" s="1000"/>
      <c r="AT31" s="1000"/>
      <c r="AU31" s="1000">
        <v>157</v>
      </c>
      <c r="AV31" s="1000"/>
      <c r="AW31" s="1000"/>
      <c r="AX31" s="1000"/>
      <c r="AY31" s="1000"/>
      <c r="AZ31" s="1070" t="s">
        <v>542</v>
      </c>
      <c r="BA31" s="1070"/>
      <c r="BB31" s="1070"/>
      <c r="BC31" s="1070"/>
      <c r="BD31" s="1070"/>
      <c r="BE31" s="1060" t="s">
        <v>379</v>
      </c>
      <c r="BF31" s="1060"/>
      <c r="BG31" s="1060"/>
      <c r="BH31" s="1060"/>
      <c r="BI31" s="1061"/>
      <c r="BJ31" s="203"/>
      <c r="BK31" s="203"/>
      <c r="BL31" s="203"/>
      <c r="BM31" s="203"/>
      <c r="BN31" s="203"/>
      <c r="BO31" s="216"/>
      <c r="BP31" s="216"/>
      <c r="BQ31" s="213">
        <v>25</v>
      </c>
      <c r="BR31" s="214"/>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7"/>
    </row>
    <row r="32" spans="1:131" s="198" customFormat="1" ht="26.25" customHeight="1">
      <c r="A32" s="217">
        <v>5</v>
      </c>
      <c r="B32" s="1065" t="s">
        <v>380</v>
      </c>
      <c r="C32" s="1066"/>
      <c r="D32" s="1066"/>
      <c r="E32" s="1066"/>
      <c r="F32" s="1066"/>
      <c r="G32" s="1066"/>
      <c r="H32" s="1066"/>
      <c r="I32" s="1066"/>
      <c r="J32" s="1066"/>
      <c r="K32" s="1066"/>
      <c r="L32" s="1066"/>
      <c r="M32" s="1066"/>
      <c r="N32" s="1066"/>
      <c r="O32" s="1066"/>
      <c r="P32" s="1067"/>
      <c r="Q32" s="1071">
        <v>187</v>
      </c>
      <c r="R32" s="1072"/>
      <c r="S32" s="1072"/>
      <c r="T32" s="1072"/>
      <c r="U32" s="1072"/>
      <c r="V32" s="1072">
        <v>187</v>
      </c>
      <c r="W32" s="1072"/>
      <c r="X32" s="1072"/>
      <c r="Y32" s="1072"/>
      <c r="Z32" s="1072"/>
      <c r="AA32" s="1072" t="s">
        <v>542</v>
      </c>
      <c r="AB32" s="1072"/>
      <c r="AC32" s="1072"/>
      <c r="AD32" s="1072"/>
      <c r="AE32" s="1073"/>
      <c r="AF32" s="1048" t="s">
        <v>108</v>
      </c>
      <c r="AG32" s="1049"/>
      <c r="AH32" s="1049"/>
      <c r="AI32" s="1049"/>
      <c r="AJ32" s="1050"/>
      <c r="AK32" s="1009">
        <v>123</v>
      </c>
      <c r="AL32" s="1000"/>
      <c r="AM32" s="1000"/>
      <c r="AN32" s="1000"/>
      <c r="AO32" s="1000"/>
      <c r="AP32" s="1000">
        <v>1078</v>
      </c>
      <c r="AQ32" s="1000"/>
      <c r="AR32" s="1000"/>
      <c r="AS32" s="1000"/>
      <c r="AT32" s="1000"/>
      <c r="AU32" s="1000">
        <v>361</v>
      </c>
      <c r="AV32" s="1000"/>
      <c r="AW32" s="1000"/>
      <c r="AX32" s="1000"/>
      <c r="AY32" s="1000"/>
      <c r="AZ32" s="1070" t="s">
        <v>542</v>
      </c>
      <c r="BA32" s="1070"/>
      <c r="BB32" s="1070"/>
      <c r="BC32" s="1070"/>
      <c r="BD32" s="1070"/>
      <c r="BE32" s="1060" t="s">
        <v>379</v>
      </c>
      <c r="BF32" s="1060"/>
      <c r="BG32" s="1060"/>
      <c r="BH32" s="1060"/>
      <c r="BI32" s="1061"/>
      <c r="BJ32" s="203"/>
      <c r="BK32" s="203"/>
      <c r="BL32" s="203"/>
      <c r="BM32" s="203"/>
      <c r="BN32" s="203"/>
      <c r="BO32" s="216"/>
      <c r="BP32" s="216"/>
      <c r="BQ32" s="213">
        <v>26</v>
      </c>
      <c r="BR32" s="214"/>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7"/>
    </row>
    <row r="33" spans="1:131" s="198" customFormat="1" ht="26.25" customHeight="1">
      <c r="A33" s="217">
        <v>6</v>
      </c>
      <c r="B33" s="1065"/>
      <c r="C33" s="1066"/>
      <c r="D33" s="1066"/>
      <c r="E33" s="1066"/>
      <c r="F33" s="1066"/>
      <c r="G33" s="1066"/>
      <c r="H33" s="1066"/>
      <c r="I33" s="1066"/>
      <c r="J33" s="1066"/>
      <c r="K33" s="1066"/>
      <c r="L33" s="1066"/>
      <c r="M33" s="1066"/>
      <c r="N33" s="1066"/>
      <c r="O33" s="1066"/>
      <c r="P33" s="1067"/>
      <c r="Q33" s="1071"/>
      <c r="R33" s="1072"/>
      <c r="S33" s="1072"/>
      <c r="T33" s="1072"/>
      <c r="U33" s="1072"/>
      <c r="V33" s="1072"/>
      <c r="W33" s="1072"/>
      <c r="X33" s="1072"/>
      <c r="Y33" s="1072"/>
      <c r="Z33" s="1072"/>
      <c r="AA33" s="1072"/>
      <c r="AB33" s="1072"/>
      <c r="AC33" s="1072"/>
      <c r="AD33" s="1072"/>
      <c r="AE33" s="1073"/>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0"/>
      <c r="BA33" s="1070"/>
      <c r="BB33" s="1070"/>
      <c r="BC33" s="1070"/>
      <c r="BD33" s="1070"/>
      <c r="BE33" s="1060"/>
      <c r="BF33" s="1060"/>
      <c r="BG33" s="1060"/>
      <c r="BH33" s="1060"/>
      <c r="BI33" s="1061"/>
      <c r="BJ33" s="203"/>
      <c r="BK33" s="203"/>
      <c r="BL33" s="203"/>
      <c r="BM33" s="203"/>
      <c r="BN33" s="203"/>
      <c r="BO33" s="216"/>
      <c r="BP33" s="216"/>
      <c r="BQ33" s="213">
        <v>27</v>
      </c>
      <c r="BR33" s="214"/>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7"/>
    </row>
    <row r="34" spans="1:131" s="198" customFormat="1" ht="26.25" customHeight="1">
      <c r="A34" s="217">
        <v>7</v>
      </c>
      <c r="B34" s="1065"/>
      <c r="C34" s="1066"/>
      <c r="D34" s="1066"/>
      <c r="E34" s="1066"/>
      <c r="F34" s="1066"/>
      <c r="G34" s="1066"/>
      <c r="H34" s="1066"/>
      <c r="I34" s="1066"/>
      <c r="J34" s="1066"/>
      <c r="K34" s="1066"/>
      <c r="L34" s="1066"/>
      <c r="M34" s="1066"/>
      <c r="N34" s="1066"/>
      <c r="O34" s="1066"/>
      <c r="P34" s="1067"/>
      <c r="Q34" s="1071"/>
      <c r="R34" s="1072"/>
      <c r="S34" s="1072"/>
      <c r="T34" s="1072"/>
      <c r="U34" s="1072"/>
      <c r="V34" s="1072"/>
      <c r="W34" s="1072"/>
      <c r="X34" s="1072"/>
      <c r="Y34" s="1072"/>
      <c r="Z34" s="1072"/>
      <c r="AA34" s="1072"/>
      <c r="AB34" s="1072"/>
      <c r="AC34" s="1072"/>
      <c r="AD34" s="1072"/>
      <c r="AE34" s="1073"/>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0"/>
      <c r="BA34" s="1070"/>
      <c r="BB34" s="1070"/>
      <c r="BC34" s="1070"/>
      <c r="BD34" s="1070"/>
      <c r="BE34" s="1060"/>
      <c r="BF34" s="1060"/>
      <c r="BG34" s="1060"/>
      <c r="BH34" s="1060"/>
      <c r="BI34" s="1061"/>
      <c r="BJ34" s="203"/>
      <c r="BK34" s="203"/>
      <c r="BL34" s="203"/>
      <c r="BM34" s="203"/>
      <c r="BN34" s="203"/>
      <c r="BO34" s="216"/>
      <c r="BP34" s="216"/>
      <c r="BQ34" s="213">
        <v>28</v>
      </c>
      <c r="BR34" s="214"/>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7"/>
    </row>
    <row r="35" spans="1:131" s="198" customFormat="1" ht="26.25" customHeight="1">
      <c r="A35" s="217">
        <v>8</v>
      </c>
      <c r="B35" s="1065"/>
      <c r="C35" s="1066"/>
      <c r="D35" s="1066"/>
      <c r="E35" s="1066"/>
      <c r="F35" s="1066"/>
      <c r="G35" s="1066"/>
      <c r="H35" s="1066"/>
      <c r="I35" s="1066"/>
      <c r="J35" s="1066"/>
      <c r="K35" s="1066"/>
      <c r="L35" s="1066"/>
      <c r="M35" s="1066"/>
      <c r="N35" s="1066"/>
      <c r="O35" s="1066"/>
      <c r="P35" s="1067"/>
      <c r="Q35" s="1071"/>
      <c r="R35" s="1072"/>
      <c r="S35" s="1072"/>
      <c r="T35" s="1072"/>
      <c r="U35" s="1072"/>
      <c r="V35" s="1072"/>
      <c r="W35" s="1072"/>
      <c r="X35" s="1072"/>
      <c r="Y35" s="1072"/>
      <c r="Z35" s="1072"/>
      <c r="AA35" s="1072"/>
      <c r="AB35" s="1072"/>
      <c r="AC35" s="1072"/>
      <c r="AD35" s="1072"/>
      <c r="AE35" s="1073"/>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60"/>
      <c r="BF35" s="1060"/>
      <c r="BG35" s="1060"/>
      <c r="BH35" s="1060"/>
      <c r="BI35" s="1061"/>
      <c r="BJ35" s="203"/>
      <c r="BK35" s="203"/>
      <c r="BL35" s="203"/>
      <c r="BM35" s="203"/>
      <c r="BN35" s="203"/>
      <c r="BO35" s="216"/>
      <c r="BP35" s="216"/>
      <c r="BQ35" s="213">
        <v>29</v>
      </c>
      <c r="BR35" s="214"/>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7"/>
    </row>
    <row r="36" spans="1:131" s="198" customFormat="1" ht="26.25" customHeight="1">
      <c r="A36" s="217">
        <v>9</v>
      </c>
      <c r="B36" s="1065"/>
      <c r="C36" s="1066"/>
      <c r="D36" s="1066"/>
      <c r="E36" s="1066"/>
      <c r="F36" s="1066"/>
      <c r="G36" s="1066"/>
      <c r="H36" s="1066"/>
      <c r="I36" s="1066"/>
      <c r="J36" s="1066"/>
      <c r="K36" s="1066"/>
      <c r="L36" s="1066"/>
      <c r="M36" s="1066"/>
      <c r="N36" s="1066"/>
      <c r="O36" s="1066"/>
      <c r="P36" s="1067"/>
      <c r="Q36" s="1071"/>
      <c r="R36" s="1072"/>
      <c r="S36" s="1072"/>
      <c r="T36" s="1072"/>
      <c r="U36" s="1072"/>
      <c r="V36" s="1072"/>
      <c r="W36" s="1072"/>
      <c r="X36" s="1072"/>
      <c r="Y36" s="1072"/>
      <c r="Z36" s="1072"/>
      <c r="AA36" s="1072"/>
      <c r="AB36" s="1072"/>
      <c r="AC36" s="1072"/>
      <c r="AD36" s="1072"/>
      <c r="AE36" s="1073"/>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60"/>
      <c r="BF36" s="1060"/>
      <c r="BG36" s="1060"/>
      <c r="BH36" s="1060"/>
      <c r="BI36" s="1061"/>
      <c r="BJ36" s="203"/>
      <c r="BK36" s="203"/>
      <c r="BL36" s="203"/>
      <c r="BM36" s="203"/>
      <c r="BN36" s="203"/>
      <c r="BO36" s="216"/>
      <c r="BP36" s="216"/>
      <c r="BQ36" s="213">
        <v>30</v>
      </c>
      <c r="BR36" s="214"/>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7"/>
    </row>
    <row r="37" spans="1:131" s="198" customFormat="1" ht="26.25" customHeight="1">
      <c r="A37" s="217">
        <v>10</v>
      </c>
      <c r="B37" s="1065"/>
      <c r="C37" s="1066"/>
      <c r="D37" s="1066"/>
      <c r="E37" s="1066"/>
      <c r="F37" s="1066"/>
      <c r="G37" s="1066"/>
      <c r="H37" s="1066"/>
      <c r="I37" s="1066"/>
      <c r="J37" s="1066"/>
      <c r="K37" s="1066"/>
      <c r="L37" s="1066"/>
      <c r="M37" s="1066"/>
      <c r="N37" s="1066"/>
      <c r="O37" s="1066"/>
      <c r="P37" s="1067"/>
      <c r="Q37" s="1071"/>
      <c r="R37" s="1072"/>
      <c r="S37" s="1072"/>
      <c r="T37" s="1072"/>
      <c r="U37" s="1072"/>
      <c r="V37" s="1072"/>
      <c r="W37" s="1072"/>
      <c r="X37" s="1072"/>
      <c r="Y37" s="1072"/>
      <c r="Z37" s="1072"/>
      <c r="AA37" s="1072"/>
      <c r="AB37" s="1072"/>
      <c r="AC37" s="1072"/>
      <c r="AD37" s="1072"/>
      <c r="AE37" s="1073"/>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60"/>
      <c r="BF37" s="1060"/>
      <c r="BG37" s="1060"/>
      <c r="BH37" s="1060"/>
      <c r="BI37" s="1061"/>
      <c r="BJ37" s="203"/>
      <c r="BK37" s="203"/>
      <c r="BL37" s="203"/>
      <c r="BM37" s="203"/>
      <c r="BN37" s="203"/>
      <c r="BO37" s="216"/>
      <c r="BP37" s="216"/>
      <c r="BQ37" s="213">
        <v>31</v>
      </c>
      <c r="BR37" s="214"/>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7"/>
    </row>
    <row r="38" spans="1:131" s="198" customFormat="1" ht="26.25" customHeight="1">
      <c r="A38" s="217">
        <v>11</v>
      </c>
      <c r="B38" s="1065"/>
      <c r="C38" s="1066"/>
      <c r="D38" s="1066"/>
      <c r="E38" s="1066"/>
      <c r="F38" s="1066"/>
      <c r="G38" s="1066"/>
      <c r="H38" s="1066"/>
      <c r="I38" s="1066"/>
      <c r="J38" s="1066"/>
      <c r="K38" s="1066"/>
      <c r="L38" s="1066"/>
      <c r="M38" s="1066"/>
      <c r="N38" s="1066"/>
      <c r="O38" s="1066"/>
      <c r="P38" s="1067"/>
      <c r="Q38" s="1071"/>
      <c r="R38" s="1072"/>
      <c r="S38" s="1072"/>
      <c r="T38" s="1072"/>
      <c r="U38" s="1072"/>
      <c r="V38" s="1072"/>
      <c r="W38" s="1072"/>
      <c r="X38" s="1072"/>
      <c r="Y38" s="1072"/>
      <c r="Z38" s="1072"/>
      <c r="AA38" s="1072"/>
      <c r="AB38" s="1072"/>
      <c r="AC38" s="1072"/>
      <c r="AD38" s="1072"/>
      <c r="AE38" s="1073"/>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60"/>
      <c r="BF38" s="1060"/>
      <c r="BG38" s="1060"/>
      <c r="BH38" s="1060"/>
      <c r="BI38" s="1061"/>
      <c r="BJ38" s="203"/>
      <c r="BK38" s="203"/>
      <c r="BL38" s="203"/>
      <c r="BM38" s="203"/>
      <c r="BN38" s="203"/>
      <c r="BO38" s="216"/>
      <c r="BP38" s="216"/>
      <c r="BQ38" s="213">
        <v>32</v>
      </c>
      <c r="BR38" s="214"/>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7"/>
    </row>
    <row r="39" spans="1:131" s="198" customFormat="1" ht="26.25" customHeight="1">
      <c r="A39" s="217">
        <v>12</v>
      </c>
      <c r="B39" s="1065"/>
      <c r="C39" s="1066"/>
      <c r="D39" s="1066"/>
      <c r="E39" s="1066"/>
      <c r="F39" s="1066"/>
      <c r="G39" s="1066"/>
      <c r="H39" s="1066"/>
      <c r="I39" s="1066"/>
      <c r="J39" s="1066"/>
      <c r="K39" s="1066"/>
      <c r="L39" s="1066"/>
      <c r="M39" s="1066"/>
      <c r="N39" s="1066"/>
      <c r="O39" s="1066"/>
      <c r="P39" s="1067"/>
      <c r="Q39" s="1071"/>
      <c r="R39" s="1072"/>
      <c r="S39" s="1072"/>
      <c r="T39" s="1072"/>
      <c r="U39" s="1072"/>
      <c r="V39" s="1072"/>
      <c r="W39" s="1072"/>
      <c r="X39" s="1072"/>
      <c r="Y39" s="1072"/>
      <c r="Z39" s="1072"/>
      <c r="AA39" s="1072"/>
      <c r="AB39" s="1072"/>
      <c r="AC39" s="1072"/>
      <c r="AD39" s="1072"/>
      <c r="AE39" s="1073"/>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60"/>
      <c r="BF39" s="1060"/>
      <c r="BG39" s="1060"/>
      <c r="BH39" s="1060"/>
      <c r="BI39" s="1061"/>
      <c r="BJ39" s="203"/>
      <c r="BK39" s="203"/>
      <c r="BL39" s="203"/>
      <c r="BM39" s="203"/>
      <c r="BN39" s="203"/>
      <c r="BO39" s="216"/>
      <c r="BP39" s="216"/>
      <c r="BQ39" s="213">
        <v>33</v>
      </c>
      <c r="BR39" s="214"/>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7"/>
    </row>
    <row r="40" spans="1:131" s="198" customFormat="1" ht="26.25" customHeight="1">
      <c r="A40" s="212">
        <v>13</v>
      </c>
      <c r="B40" s="1065"/>
      <c r="C40" s="1066"/>
      <c r="D40" s="1066"/>
      <c r="E40" s="1066"/>
      <c r="F40" s="1066"/>
      <c r="G40" s="1066"/>
      <c r="H40" s="1066"/>
      <c r="I40" s="1066"/>
      <c r="J40" s="1066"/>
      <c r="K40" s="1066"/>
      <c r="L40" s="1066"/>
      <c r="M40" s="1066"/>
      <c r="N40" s="1066"/>
      <c r="O40" s="1066"/>
      <c r="P40" s="1067"/>
      <c r="Q40" s="1071"/>
      <c r="R40" s="1072"/>
      <c r="S40" s="1072"/>
      <c r="T40" s="1072"/>
      <c r="U40" s="1072"/>
      <c r="V40" s="1072"/>
      <c r="W40" s="1072"/>
      <c r="X40" s="1072"/>
      <c r="Y40" s="1072"/>
      <c r="Z40" s="1072"/>
      <c r="AA40" s="1072"/>
      <c r="AB40" s="1072"/>
      <c r="AC40" s="1072"/>
      <c r="AD40" s="1072"/>
      <c r="AE40" s="1073"/>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60"/>
      <c r="BF40" s="1060"/>
      <c r="BG40" s="1060"/>
      <c r="BH40" s="1060"/>
      <c r="BI40" s="1061"/>
      <c r="BJ40" s="203"/>
      <c r="BK40" s="203"/>
      <c r="BL40" s="203"/>
      <c r="BM40" s="203"/>
      <c r="BN40" s="203"/>
      <c r="BO40" s="216"/>
      <c r="BP40" s="216"/>
      <c r="BQ40" s="213">
        <v>34</v>
      </c>
      <c r="BR40" s="214"/>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7"/>
    </row>
    <row r="41" spans="1:131" s="198" customFormat="1" ht="26.25" customHeight="1">
      <c r="A41" s="212">
        <v>14</v>
      </c>
      <c r="B41" s="1065"/>
      <c r="C41" s="1066"/>
      <c r="D41" s="1066"/>
      <c r="E41" s="1066"/>
      <c r="F41" s="1066"/>
      <c r="G41" s="1066"/>
      <c r="H41" s="1066"/>
      <c r="I41" s="1066"/>
      <c r="J41" s="1066"/>
      <c r="K41" s="1066"/>
      <c r="L41" s="1066"/>
      <c r="M41" s="1066"/>
      <c r="N41" s="1066"/>
      <c r="O41" s="1066"/>
      <c r="P41" s="1067"/>
      <c r="Q41" s="1071"/>
      <c r="R41" s="1072"/>
      <c r="S41" s="1072"/>
      <c r="T41" s="1072"/>
      <c r="U41" s="1072"/>
      <c r="V41" s="1072"/>
      <c r="W41" s="1072"/>
      <c r="X41" s="1072"/>
      <c r="Y41" s="1072"/>
      <c r="Z41" s="1072"/>
      <c r="AA41" s="1072"/>
      <c r="AB41" s="1072"/>
      <c r="AC41" s="1072"/>
      <c r="AD41" s="1072"/>
      <c r="AE41" s="1073"/>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60"/>
      <c r="BF41" s="1060"/>
      <c r="BG41" s="1060"/>
      <c r="BH41" s="1060"/>
      <c r="BI41" s="1061"/>
      <c r="BJ41" s="203"/>
      <c r="BK41" s="203"/>
      <c r="BL41" s="203"/>
      <c r="BM41" s="203"/>
      <c r="BN41" s="203"/>
      <c r="BO41" s="216"/>
      <c r="BP41" s="216"/>
      <c r="BQ41" s="213">
        <v>35</v>
      </c>
      <c r="BR41" s="214"/>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7"/>
    </row>
    <row r="42" spans="1:131" s="198" customFormat="1" ht="26.25" customHeight="1">
      <c r="A42" s="212">
        <v>15</v>
      </c>
      <c r="B42" s="1065"/>
      <c r="C42" s="1066"/>
      <c r="D42" s="1066"/>
      <c r="E42" s="1066"/>
      <c r="F42" s="1066"/>
      <c r="G42" s="1066"/>
      <c r="H42" s="1066"/>
      <c r="I42" s="1066"/>
      <c r="J42" s="1066"/>
      <c r="K42" s="1066"/>
      <c r="L42" s="1066"/>
      <c r="M42" s="1066"/>
      <c r="N42" s="1066"/>
      <c r="O42" s="1066"/>
      <c r="P42" s="1067"/>
      <c r="Q42" s="1071"/>
      <c r="R42" s="1072"/>
      <c r="S42" s="1072"/>
      <c r="T42" s="1072"/>
      <c r="U42" s="1072"/>
      <c r="V42" s="1072"/>
      <c r="W42" s="1072"/>
      <c r="X42" s="1072"/>
      <c r="Y42" s="1072"/>
      <c r="Z42" s="1072"/>
      <c r="AA42" s="1072"/>
      <c r="AB42" s="1072"/>
      <c r="AC42" s="1072"/>
      <c r="AD42" s="1072"/>
      <c r="AE42" s="1073"/>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60"/>
      <c r="BF42" s="1060"/>
      <c r="BG42" s="1060"/>
      <c r="BH42" s="1060"/>
      <c r="BI42" s="1061"/>
      <c r="BJ42" s="203"/>
      <c r="BK42" s="203"/>
      <c r="BL42" s="203"/>
      <c r="BM42" s="203"/>
      <c r="BN42" s="203"/>
      <c r="BO42" s="216"/>
      <c r="BP42" s="216"/>
      <c r="BQ42" s="213">
        <v>36</v>
      </c>
      <c r="BR42" s="214"/>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7"/>
    </row>
    <row r="43" spans="1:131" s="198" customFormat="1" ht="26.25" customHeight="1">
      <c r="A43" s="212">
        <v>16</v>
      </c>
      <c r="B43" s="1065"/>
      <c r="C43" s="1066"/>
      <c r="D43" s="1066"/>
      <c r="E43" s="1066"/>
      <c r="F43" s="1066"/>
      <c r="G43" s="1066"/>
      <c r="H43" s="1066"/>
      <c r="I43" s="1066"/>
      <c r="J43" s="1066"/>
      <c r="K43" s="1066"/>
      <c r="L43" s="1066"/>
      <c r="M43" s="1066"/>
      <c r="N43" s="1066"/>
      <c r="O43" s="1066"/>
      <c r="P43" s="1067"/>
      <c r="Q43" s="1071"/>
      <c r="R43" s="1072"/>
      <c r="S43" s="1072"/>
      <c r="T43" s="1072"/>
      <c r="U43" s="1072"/>
      <c r="V43" s="1072"/>
      <c r="W43" s="1072"/>
      <c r="X43" s="1072"/>
      <c r="Y43" s="1072"/>
      <c r="Z43" s="1072"/>
      <c r="AA43" s="1072"/>
      <c r="AB43" s="1072"/>
      <c r="AC43" s="1072"/>
      <c r="AD43" s="1072"/>
      <c r="AE43" s="1073"/>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60"/>
      <c r="BF43" s="1060"/>
      <c r="BG43" s="1060"/>
      <c r="BH43" s="1060"/>
      <c r="BI43" s="1061"/>
      <c r="BJ43" s="203"/>
      <c r="BK43" s="203"/>
      <c r="BL43" s="203"/>
      <c r="BM43" s="203"/>
      <c r="BN43" s="203"/>
      <c r="BO43" s="216"/>
      <c r="BP43" s="216"/>
      <c r="BQ43" s="213">
        <v>37</v>
      </c>
      <c r="BR43" s="214"/>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7"/>
    </row>
    <row r="44" spans="1:131" s="198" customFormat="1" ht="26.25" customHeight="1">
      <c r="A44" s="212">
        <v>17</v>
      </c>
      <c r="B44" s="1065"/>
      <c r="C44" s="1066"/>
      <c r="D44" s="1066"/>
      <c r="E44" s="1066"/>
      <c r="F44" s="1066"/>
      <c r="G44" s="1066"/>
      <c r="H44" s="1066"/>
      <c r="I44" s="1066"/>
      <c r="J44" s="1066"/>
      <c r="K44" s="1066"/>
      <c r="L44" s="1066"/>
      <c r="M44" s="1066"/>
      <c r="N44" s="1066"/>
      <c r="O44" s="1066"/>
      <c r="P44" s="1067"/>
      <c r="Q44" s="1071"/>
      <c r="R44" s="1072"/>
      <c r="S44" s="1072"/>
      <c r="T44" s="1072"/>
      <c r="U44" s="1072"/>
      <c r="V44" s="1072"/>
      <c r="W44" s="1072"/>
      <c r="X44" s="1072"/>
      <c r="Y44" s="1072"/>
      <c r="Z44" s="1072"/>
      <c r="AA44" s="1072"/>
      <c r="AB44" s="1072"/>
      <c r="AC44" s="1072"/>
      <c r="AD44" s="1072"/>
      <c r="AE44" s="1073"/>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60"/>
      <c r="BF44" s="1060"/>
      <c r="BG44" s="1060"/>
      <c r="BH44" s="1060"/>
      <c r="BI44" s="1061"/>
      <c r="BJ44" s="203"/>
      <c r="BK44" s="203"/>
      <c r="BL44" s="203"/>
      <c r="BM44" s="203"/>
      <c r="BN44" s="203"/>
      <c r="BO44" s="216"/>
      <c r="BP44" s="216"/>
      <c r="BQ44" s="213">
        <v>38</v>
      </c>
      <c r="BR44" s="214"/>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7"/>
    </row>
    <row r="45" spans="1:131" s="198" customFormat="1" ht="26.25" customHeight="1">
      <c r="A45" s="212">
        <v>18</v>
      </c>
      <c r="B45" s="1065"/>
      <c r="C45" s="1066"/>
      <c r="D45" s="1066"/>
      <c r="E45" s="1066"/>
      <c r="F45" s="1066"/>
      <c r="G45" s="1066"/>
      <c r="H45" s="1066"/>
      <c r="I45" s="1066"/>
      <c r="J45" s="1066"/>
      <c r="K45" s="1066"/>
      <c r="L45" s="1066"/>
      <c r="M45" s="1066"/>
      <c r="N45" s="1066"/>
      <c r="O45" s="1066"/>
      <c r="P45" s="1067"/>
      <c r="Q45" s="1071"/>
      <c r="R45" s="1072"/>
      <c r="S45" s="1072"/>
      <c r="T45" s="1072"/>
      <c r="U45" s="1072"/>
      <c r="V45" s="1072"/>
      <c r="W45" s="1072"/>
      <c r="X45" s="1072"/>
      <c r="Y45" s="1072"/>
      <c r="Z45" s="1072"/>
      <c r="AA45" s="1072"/>
      <c r="AB45" s="1072"/>
      <c r="AC45" s="1072"/>
      <c r="AD45" s="1072"/>
      <c r="AE45" s="1073"/>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60"/>
      <c r="BF45" s="1060"/>
      <c r="BG45" s="1060"/>
      <c r="BH45" s="1060"/>
      <c r="BI45" s="1061"/>
      <c r="BJ45" s="203"/>
      <c r="BK45" s="203"/>
      <c r="BL45" s="203"/>
      <c r="BM45" s="203"/>
      <c r="BN45" s="203"/>
      <c r="BO45" s="216"/>
      <c r="BP45" s="216"/>
      <c r="BQ45" s="213">
        <v>39</v>
      </c>
      <c r="BR45" s="214"/>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7"/>
    </row>
    <row r="46" spans="1:131" s="198" customFormat="1" ht="26.25" customHeight="1">
      <c r="A46" s="212">
        <v>19</v>
      </c>
      <c r="B46" s="1065"/>
      <c r="C46" s="1066"/>
      <c r="D46" s="1066"/>
      <c r="E46" s="1066"/>
      <c r="F46" s="1066"/>
      <c r="G46" s="1066"/>
      <c r="H46" s="1066"/>
      <c r="I46" s="1066"/>
      <c r="J46" s="1066"/>
      <c r="K46" s="1066"/>
      <c r="L46" s="1066"/>
      <c r="M46" s="1066"/>
      <c r="N46" s="1066"/>
      <c r="O46" s="1066"/>
      <c r="P46" s="1067"/>
      <c r="Q46" s="1071"/>
      <c r="R46" s="1072"/>
      <c r="S46" s="1072"/>
      <c r="T46" s="1072"/>
      <c r="U46" s="1072"/>
      <c r="V46" s="1072"/>
      <c r="W46" s="1072"/>
      <c r="X46" s="1072"/>
      <c r="Y46" s="1072"/>
      <c r="Z46" s="1072"/>
      <c r="AA46" s="1072"/>
      <c r="AB46" s="1072"/>
      <c r="AC46" s="1072"/>
      <c r="AD46" s="1072"/>
      <c r="AE46" s="1073"/>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60"/>
      <c r="BF46" s="1060"/>
      <c r="BG46" s="1060"/>
      <c r="BH46" s="1060"/>
      <c r="BI46" s="1061"/>
      <c r="BJ46" s="203"/>
      <c r="BK46" s="203"/>
      <c r="BL46" s="203"/>
      <c r="BM46" s="203"/>
      <c r="BN46" s="203"/>
      <c r="BO46" s="216"/>
      <c r="BP46" s="216"/>
      <c r="BQ46" s="213">
        <v>40</v>
      </c>
      <c r="BR46" s="214"/>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7"/>
    </row>
    <row r="47" spans="1:131" s="198" customFormat="1" ht="26.25" customHeight="1">
      <c r="A47" s="212">
        <v>20</v>
      </c>
      <c r="B47" s="1065"/>
      <c r="C47" s="1066"/>
      <c r="D47" s="1066"/>
      <c r="E47" s="1066"/>
      <c r="F47" s="1066"/>
      <c r="G47" s="1066"/>
      <c r="H47" s="1066"/>
      <c r="I47" s="1066"/>
      <c r="J47" s="1066"/>
      <c r="K47" s="1066"/>
      <c r="L47" s="1066"/>
      <c r="M47" s="1066"/>
      <c r="N47" s="1066"/>
      <c r="O47" s="1066"/>
      <c r="P47" s="1067"/>
      <c r="Q47" s="1071"/>
      <c r="R47" s="1072"/>
      <c r="S47" s="1072"/>
      <c r="T47" s="1072"/>
      <c r="U47" s="1072"/>
      <c r="V47" s="1072"/>
      <c r="W47" s="1072"/>
      <c r="X47" s="1072"/>
      <c r="Y47" s="1072"/>
      <c r="Z47" s="1072"/>
      <c r="AA47" s="1072"/>
      <c r="AB47" s="1072"/>
      <c r="AC47" s="1072"/>
      <c r="AD47" s="1072"/>
      <c r="AE47" s="1073"/>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60"/>
      <c r="BF47" s="1060"/>
      <c r="BG47" s="1060"/>
      <c r="BH47" s="1060"/>
      <c r="BI47" s="1061"/>
      <c r="BJ47" s="203"/>
      <c r="BK47" s="203"/>
      <c r="BL47" s="203"/>
      <c r="BM47" s="203"/>
      <c r="BN47" s="203"/>
      <c r="BO47" s="216"/>
      <c r="BP47" s="216"/>
      <c r="BQ47" s="213">
        <v>41</v>
      </c>
      <c r="BR47" s="214"/>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7"/>
    </row>
    <row r="48" spans="1:131" s="198" customFormat="1" ht="26.25" customHeight="1">
      <c r="A48" s="212">
        <v>21</v>
      </c>
      <c r="B48" s="1065"/>
      <c r="C48" s="1066"/>
      <c r="D48" s="1066"/>
      <c r="E48" s="1066"/>
      <c r="F48" s="1066"/>
      <c r="G48" s="1066"/>
      <c r="H48" s="1066"/>
      <c r="I48" s="1066"/>
      <c r="J48" s="1066"/>
      <c r="K48" s="1066"/>
      <c r="L48" s="1066"/>
      <c r="M48" s="1066"/>
      <c r="N48" s="1066"/>
      <c r="O48" s="1066"/>
      <c r="P48" s="1067"/>
      <c r="Q48" s="1071"/>
      <c r="R48" s="1072"/>
      <c r="S48" s="1072"/>
      <c r="T48" s="1072"/>
      <c r="U48" s="1072"/>
      <c r="V48" s="1072"/>
      <c r="W48" s="1072"/>
      <c r="X48" s="1072"/>
      <c r="Y48" s="1072"/>
      <c r="Z48" s="1072"/>
      <c r="AA48" s="1072"/>
      <c r="AB48" s="1072"/>
      <c r="AC48" s="1072"/>
      <c r="AD48" s="1072"/>
      <c r="AE48" s="1073"/>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60"/>
      <c r="BF48" s="1060"/>
      <c r="BG48" s="1060"/>
      <c r="BH48" s="1060"/>
      <c r="BI48" s="1061"/>
      <c r="BJ48" s="203"/>
      <c r="BK48" s="203"/>
      <c r="BL48" s="203"/>
      <c r="BM48" s="203"/>
      <c r="BN48" s="203"/>
      <c r="BO48" s="216"/>
      <c r="BP48" s="216"/>
      <c r="BQ48" s="213">
        <v>42</v>
      </c>
      <c r="BR48" s="214"/>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7"/>
    </row>
    <row r="49" spans="1:131" s="198" customFormat="1" ht="26.25" customHeight="1">
      <c r="A49" s="212">
        <v>22</v>
      </c>
      <c r="B49" s="1065"/>
      <c r="C49" s="1066"/>
      <c r="D49" s="1066"/>
      <c r="E49" s="1066"/>
      <c r="F49" s="1066"/>
      <c r="G49" s="1066"/>
      <c r="H49" s="1066"/>
      <c r="I49" s="1066"/>
      <c r="J49" s="1066"/>
      <c r="K49" s="1066"/>
      <c r="L49" s="1066"/>
      <c r="M49" s="1066"/>
      <c r="N49" s="1066"/>
      <c r="O49" s="1066"/>
      <c r="P49" s="1067"/>
      <c r="Q49" s="1071"/>
      <c r="R49" s="1072"/>
      <c r="S49" s="1072"/>
      <c r="T49" s="1072"/>
      <c r="U49" s="1072"/>
      <c r="V49" s="1072"/>
      <c r="W49" s="1072"/>
      <c r="X49" s="1072"/>
      <c r="Y49" s="1072"/>
      <c r="Z49" s="1072"/>
      <c r="AA49" s="1072"/>
      <c r="AB49" s="1072"/>
      <c r="AC49" s="1072"/>
      <c r="AD49" s="1072"/>
      <c r="AE49" s="1073"/>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60"/>
      <c r="BF49" s="1060"/>
      <c r="BG49" s="1060"/>
      <c r="BH49" s="1060"/>
      <c r="BI49" s="1061"/>
      <c r="BJ49" s="203"/>
      <c r="BK49" s="203"/>
      <c r="BL49" s="203"/>
      <c r="BM49" s="203"/>
      <c r="BN49" s="203"/>
      <c r="BO49" s="216"/>
      <c r="BP49" s="216"/>
      <c r="BQ49" s="213">
        <v>43</v>
      </c>
      <c r="BR49" s="214"/>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7"/>
    </row>
    <row r="50" spans="1:131" s="198" customFormat="1" ht="26.25" customHeight="1">
      <c r="A50" s="212">
        <v>23</v>
      </c>
      <c r="B50" s="1065"/>
      <c r="C50" s="1066"/>
      <c r="D50" s="1066"/>
      <c r="E50" s="1066"/>
      <c r="F50" s="1066"/>
      <c r="G50" s="1066"/>
      <c r="H50" s="1066"/>
      <c r="I50" s="1066"/>
      <c r="J50" s="1066"/>
      <c r="K50" s="1066"/>
      <c r="L50" s="1066"/>
      <c r="M50" s="1066"/>
      <c r="N50" s="1066"/>
      <c r="O50" s="1066"/>
      <c r="P50" s="1067"/>
      <c r="Q50" s="1068"/>
      <c r="R50" s="1052"/>
      <c r="S50" s="1052"/>
      <c r="T50" s="1052"/>
      <c r="U50" s="1052"/>
      <c r="V50" s="1052"/>
      <c r="W50" s="1052"/>
      <c r="X50" s="1052"/>
      <c r="Y50" s="1052"/>
      <c r="Z50" s="1052"/>
      <c r="AA50" s="1052"/>
      <c r="AB50" s="1052"/>
      <c r="AC50" s="1052"/>
      <c r="AD50" s="1052"/>
      <c r="AE50" s="1069"/>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0"/>
      <c r="BF50" s="1060"/>
      <c r="BG50" s="1060"/>
      <c r="BH50" s="1060"/>
      <c r="BI50" s="1061"/>
      <c r="BJ50" s="203"/>
      <c r="BK50" s="203"/>
      <c r="BL50" s="203"/>
      <c r="BM50" s="203"/>
      <c r="BN50" s="203"/>
      <c r="BO50" s="216"/>
      <c r="BP50" s="216"/>
      <c r="BQ50" s="213">
        <v>44</v>
      </c>
      <c r="BR50" s="214"/>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7"/>
    </row>
    <row r="51" spans="1:131" s="198" customFormat="1" ht="26.25" customHeight="1">
      <c r="A51" s="212">
        <v>24</v>
      </c>
      <c r="B51" s="1065"/>
      <c r="C51" s="1066"/>
      <c r="D51" s="1066"/>
      <c r="E51" s="1066"/>
      <c r="F51" s="1066"/>
      <c r="G51" s="1066"/>
      <c r="H51" s="1066"/>
      <c r="I51" s="1066"/>
      <c r="J51" s="1066"/>
      <c r="K51" s="1066"/>
      <c r="L51" s="1066"/>
      <c r="M51" s="1066"/>
      <c r="N51" s="1066"/>
      <c r="O51" s="1066"/>
      <c r="P51" s="1067"/>
      <c r="Q51" s="1068"/>
      <c r="R51" s="1052"/>
      <c r="S51" s="1052"/>
      <c r="T51" s="1052"/>
      <c r="U51" s="1052"/>
      <c r="V51" s="1052"/>
      <c r="W51" s="1052"/>
      <c r="X51" s="1052"/>
      <c r="Y51" s="1052"/>
      <c r="Z51" s="1052"/>
      <c r="AA51" s="1052"/>
      <c r="AB51" s="1052"/>
      <c r="AC51" s="1052"/>
      <c r="AD51" s="1052"/>
      <c r="AE51" s="1069"/>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0"/>
      <c r="BF51" s="1060"/>
      <c r="BG51" s="1060"/>
      <c r="BH51" s="1060"/>
      <c r="BI51" s="1061"/>
      <c r="BJ51" s="203"/>
      <c r="BK51" s="203"/>
      <c r="BL51" s="203"/>
      <c r="BM51" s="203"/>
      <c r="BN51" s="203"/>
      <c r="BO51" s="216"/>
      <c r="BP51" s="216"/>
      <c r="BQ51" s="213">
        <v>45</v>
      </c>
      <c r="BR51" s="214"/>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7"/>
    </row>
    <row r="52" spans="1:131" s="198" customFormat="1" ht="26.25" customHeight="1">
      <c r="A52" s="212">
        <v>25</v>
      </c>
      <c r="B52" s="1065"/>
      <c r="C52" s="1066"/>
      <c r="D52" s="1066"/>
      <c r="E52" s="1066"/>
      <c r="F52" s="1066"/>
      <c r="G52" s="1066"/>
      <c r="H52" s="1066"/>
      <c r="I52" s="1066"/>
      <c r="J52" s="1066"/>
      <c r="K52" s="1066"/>
      <c r="L52" s="1066"/>
      <c r="M52" s="1066"/>
      <c r="N52" s="1066"/>
      <c r="O52" s="1066"/>
      <c r="P52" s="1067"/>
      <c r="Q52" s="1068"/>
      <c r="R52" s="1052"/>
      <c r="S52" s="1052"/>
      <c r="T52" s="1052"/>
      <c r="U52" s="1052"/>
      <c r="V52" s="1052"/>
      <c r="W52" s="1052"/>
      <c r="X52" s="1052"/>
      <c r="Y52" s="1052"/>
      <c r="Z52" s="1052"/>
      <c r="AA52" s="1052"/>
      <c r="AB52" s="1052"/>
      <c r="AC52" s="1052"/>
      <c r="AD52" s="1052"/>
      <c r="AE52" s="1069"/>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0"/>
      <c r="BF52" s="1060"/>
      <c r="BG52" s="1060"/>
      <c r="BH52" s="1060"/>
      <c r="BI52" s="1061"/>
      <c r="BJ52" s="203"/>
      <c r="BK52" s="203"/>
      <c r="BL52" s="203"/>
      <c r="BM52" s="203"/>
      <c r="BN52" s="203"/>
      <c r="BO52" s="216"/>
      <c r="BP52" s="216"/>
      <c r="BQ52" s="213">
        <v>46</v>
      </c>
      <c r="BR52" s="214"/>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7"/>
    </row>
    <row r="53" spans="1:131" s="198" customFormat="1" ht="26.25" customHeight="1">
      <c r="A53" s="212">
        <v>26</v>
      </c>
      <c r="B53" s="1065"/>
      <c r="C53" s="1066"/>
      <c r="D53" s="1066"/>
      <c r="E53" s="1066"/>
      <c r="F53" s="1066"/>
      <c r="G53" s="1066"/>
      <c r="H53" s="1066"/>
      <c r="I53" s="1066"/>
      <c r="J53" s="1066"/>
      <c r="K53" s="1066"/>
      <c r="L53" s="1066"/>
      <c r="M53" s="1066"/>
      <c r="N53" s="1066"/>
      <c r="O53" s="1066"/>
      <c r="P53" s="1067"/>
      <c r="Q53" s="1068"/>
      <c r="R53" s="1052"/>
      <c r="S53" s="1052"/>
      <c r="T53" s="1052"/>
      <c r="U53" s="1052"/>
      <c r="V53" s="1052"/>
      <c r="W53" s="1052"/>
      <c r="X53" s="1052"/>
      <c r="Y53" s="1052"/>
      <c r="Z53" s="1052"/>
      <c r="AA53" s="1052"/>
      <c r="AB53" s="1052"/>
      <c r="AC53" s="1052"/>
      <c r="AD53" s="1052"/>
      <c r="AE53" s="1069"/>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0"/>
      <c r="BF53" s="1060"/>
      <c r="BG53" s="1060"/>
      <c r="BH53" s="1060"/>
      <c r="BI53" s="1061"/>
      <c r="BJ53" s="203"/>
      <c r="BK53" s="203"/>
      <c r="BL53" s="203"/>
      <c r="BM53" s="203"/>
      <c r="BN53" s="203"/>
      <c r="BO53" s="216"/>
      <c r="BP53" s="216"/>
      <c r="BQ53" s="213">
        <v>47</v>
      </c>
      <c r="BR53" s="214"/>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7"/>
    </row>
    <row r="54" spans="1:131" s="198" customFormat="1" ht="26.25" customHeight="1">
      <c r="A54" s="212">
        <v>27</v>
      </c>
      <c r="B54" s="1065"/>
      <c r="C54" s="1066"/>
      <c r="D54" s="1066"/>
      <c r="E54" s="1066"/>
      <c r="F54" s="1066"/>
      <c r="G54" s="1066"/>
      <c r="H54" s="1066"/>
      <c r="I54" s="1066"/>
      <c r="J54" s="1066"/>
      <c r="K54" s="1066"/>
      <c r="L54" s="1066"/>
      <c r="M54" s="1066"/>
      <c r="N54" s="1066"/>
      <c r="O54" s="1066"/>
      <c r="P54" s="1067"/>
      <c r="Q54" s="1068"/>
      <c r="R54" s="1052"/>
      <c r="S54" s="1052"/>
      <c r="T54" s="1052"/>
      <c r="U54" s="1052"/>
      <c r="V54" s="1052"/>
      <c r="W54" s="1052"/>
      <c r="X54" s="1052"/>
      <c r="Y54" s="1052"/>
      <c r="Z54" s="1052"/>
      <c r="AA54" s="1052"/>
      <c r="AB54" s="1052"/>
      <c r="AC54" s="1052"/>
      <c r="AD54" s="1052"/>
      <c r="AE54" s="1069"/>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0"/>
      <c r="BF54" s="1060"/>
      <c r="BG54" s="1060"/>
      <c r="BH54" s="1060"/>
      <c r="BI54" s="1061"/>
      <c r="BJ54" s="203"/>
      <c r="BK54" s="203"/>
      <c r="BL54" s="203"/>
      <c r="BM54" s="203"/>
      <c r="BN54" s="203"/>
      <c r="BO54" s="216"/>
      <c r="BP54" s="216"/>
      <c r="BQ54" s="213">
        <v>48</v>
      </c>
      <c r="BR54" s="214"/>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7"/>
    </row>
    <row r="55" spans="1:131" s="198" customFormat="1" ht="26.25" customHeight="1">
      <c r="A55" s="212">
        <v>28</v>
      </c>
      <c r="B55" s="1065"/>
      <c r="C55" s="1066"/>
      <c r="D55" s="1066"/>
      <c r="E55" s="1066"/>
      <c r="F55" s="1066"/>
      <c r="G55" s="1066"/>
      <c r="H55" s="1066"/>
      <c r="I55" s="1066"/>
      <c r="J55" s="1066"/>
      <c r="K55" s="1066"/>
      <c r="L55" s="1066"/>
      <c r="M55" s="1066"/>
      <c r="N55" s="1066"/>
      <c r="O55" s="1066"/>
      <c r="P55" s="1067"/>
      <c r="Q55" s="1068"/>
      <c r="R55" s="1052"/>
      <c r="S55" s="1052"/>
      <c r="T55" s="1052"/>
      <c r="U55" s="1052"/>
      <c r="V55" s="1052"/>
      <c r="W55" s="1052"/>
      <c r="X55" s="1052"/>
      <c r="Y55" s="1052"/>
      <c r="Z55" s="1052"/>
      <c r="AA55" s="1052"/>
      <c r="AB55" s="1052"/>
      <c r="AC55" s="1052"/>
      <c r="AD55" s="1052"/>
      <c r="AE55" s="1069"/>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0"/>
      <c r="BF55" s="1060"/>
      <c r="BG55" s="1060"/>
      <c r="BH55" s="1060"/>
      <c r="BI55" s="1061"/>
      <c r="BJ55" s="203"/>
      <c r="BK55" s="203"/>
      <c r="BL55" s="203"/>
      <c r="BM55" s="203"/>
      <c r="BN55" s="203"/>
      <c r="BO55" s="216"/>
      <c r="BP55" s="216"/>
      <c r="BQ55" s="213">
        <v>49</v>
      </c>
      <c r="BR55" s="214"/>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7"/>
    </row>
    <row r="56" spans="1:131" s="198" customFormat="1" ht="26.25" customHeight="1">
      <c r="A56" s="212">
        <v>29</v>
      </c>
      <c r="B56" s="1065"/>
      <c r="C56" s="1066"/>
      <c r="D56" s="1066"/>
      <c r="E56" s="1066"/>
      <c r="F56" s="1066"/>
      <c r="G56" s="1066"/>
      <c r="H56" s="1066"/>
      <c r="I56" s="1066"/>
      <c r="J56" s="1066"/>
      <c r="K56" s="1066"/>
      <c r="L56" s="1066"/>
      <c r="M56" s="1066"/>
      <c r="N56" s="1066"/>
      <c r="O56" s="1066"/>
      <c r="P56" s="1067"/>
      <c r="Q56" s="1068"/>
      <c r="R56" s="1052"/>
      <c r="S56" s="1052"/>
      <c r="T56" s="1052"/>
      <c r="U56" s="1052"/>
      <c r="V56" s="1052"/>
      <c r="W56" s="1052"/>
      <c r="X56" s="1052"/>
      <c r="Y56" s="1052"/>
      <c r="Z56" s="1052"/>
      <c r="AA56" s="1052"/>
      <c r="AB56" s="1052"/>
      <c r="AC56" s="1052"/>
      <c r="AD56" s="1052"/>
      <c r="AE56" s="1069"/>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0"/>
      <c r="BF56" s="1060"/>
      <c r="BG56" s="1060"/>
      <c r="BH56" s="1060"/>
      <c r="BI56" s="1061"/>
      <c r="BJ56" s="203"/>
      <c r="BK56" s="203"/>
      <c r="BL56" s="203"/>
      <c r="BM56" s="203"/>
      <c r="BN56" s="203"/>
      <c r="BO56" s="216"/>
      <c r="BP56" s="216"/>
      <c r="BQ56" s="213">
        <v>50</v>
      </c>
      <c r="BR56" s="214"/>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7"/>
    </row>
    <row r="57" spans="1:131" s="198" customFormat="1" ht="26.25" customHeight="1">
      <c r="A57" s="212">
        <v>30</v>
      </c>
      <c r="B57" s="1065"/>
      <c r="C57" s="1066"/>
      <c r="D57" s="1066"/>
      <c r="E57" s="1066"/>
      <c r="F57" s="1066"/>
      <c r="G57" s="1066"/>
      <c r="H57" s="1066"/>
      <c r="I57" s="1066"/>
      <c r="J57" s="1066"/>
      <c r="K57" s="1066"/>
      <c r="L57" s="1066"/>
      <c r="M57" s="1066"/>
      <c r="N57" s="1066"/>
      <c r="O57" s="1066"/>
      <c r="P57" s="1067"/>
      <c r="Q57" s="1068"/>
      <c r="R57" s="1052"/>
      <c r="S57" s="1052"/>
      <c r="T57" s="1052"/>
      <c r="U57" s="1052"/>
      <c r="V57" s="1052"/>
      <c r="W57" s="1052"/>
      <c r="X57" s="1052"/>
      <c r="Y57" s="1052"/>
      <c r="Z57" s="1052"/>
      <c r="AA57" s="1052"/>
      <c r="AB57" s="1052"/>
      <c r="AC57" s="1052"/>
      <c r="AD57" s="1052"/>
      <c r="AE57" s="1069"/>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0"/>
      <c r="BF57" s="1060"/>
      <c r="BG57" s="1060"/>
      <c r="BH57" s="1060"/>
      <c r="BI57" s="1061"/>
      <c r="BJ57" s="203"/>
      <c r="BK57" s="203"/>
      <c r="BL57" s="203"/>
      <c r="BM57" s="203"/>
      <c r="BN57" s="203"/>
      <c r="BO57" s="216"/>
      <c r="BP57" s="216"/>
      <c r="BQ57" s="213">
        <v>51</v>
      </c>
      <c r="BR57" s="214"/>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7"/>
    </row>
    <row r="58" spans="1:131" s="198" customFormat="1" ht="26.25" customHeight="1">
      <c r="A58" s="212">
        <v>31</v>
      </c>
      <c r="B58" s="1065"/>
      <c r="C58" s="1066"/>
      <c r="D58" s="1066"/>
      <c r="E58" s="1066"/>
      <c r="F58" s="1066"/>
      <c r="G58" s="1066"/>
      <c r="H58" s="1066"/>
      <c r="I58" s="1066"/>
      <c r="J58" s="1066"/>
      <c r="K58" s="1066"/>
      <c r="L58" s="1066"/>
      <c r="M58" s="1066"/>
      <c r="N58" s="1066"/>
      <c r="O58" s="1066"/>
      <c r="P58" s="1067"/>
      <c r="Q58" s="1068"/>
      <c r="R58" s="1052"/>
      <c r="S58" s="1052"/>
      <c r="T58" s="1052"/>
      <c r="U58" s="1052"/>
      <c r="V58" s="1052"/>
      <c r="W58" s="1052"/>
      <c r="X58" s="1052"/>
      <c r="Y58" s="1052"/>
      <c r="Z58" s="1052"/>
      <c r="AA58" s="1052"/>
      <c r="AB58" s="1052"/>
      <c r="AC58" s="1052"/>
      <c r="AD58" s="1052"/>
      <c r="AE58" s="1069"/>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0"/>
      <c r="BF58" s="1060"/>
      <c r="BG58" s="1060"/>
      <c r="BH58" s="1060"/>
      <c r="BI58" s="1061"/>
      <c r="BJ58" s="203"/>
      <c r="BK58" s="203"/>
      <c r="BL58" s="203"/>
      <c r="BM58" s="203"/>
      <c r="BN58" s="203"/>
      <c r="BO58" s="216"/>
      <c r="BP58" s="216"/>
      <c r="BQ58" s="213">
        <v>52</v>
      </c>
      <c r="BR58" s="214"/>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7"/>
    </row>
    <row r="59" spans="1:131" s="198" customFormat="1" ht="26.25" customHeight="1">
      <c r="A59" s="212">
        <v>32</v>
      </c>
      <c r="B59" s="1065"/>
      <c r="C59" s="1066"/>
      <c r="D59" s="1066"/>
      <c r="E59" s="1066"/>
      <c r="F59" s="1066"/>
      <c r="G59" s="1066"/>
      <c r="H59" s="1066"/>
      <c r="I59" s="1066"/>
      <c r="J59" s="1066"/>
      <c r="K59" s="1066"/>
      <c r="L59" s="1066"/>
      <c r="M59" s="1066"/>
      <c r="N59" s="1066"/>
      <c r="O59" s="1066"/>
      <c r="P59" s="1067"/>
      <c r="Q59" s="1068"/>
      <c r="R59" s="1052"/>
      <c r="S59" s="1052"/>
      <c r="T59" s="1052"/>
      <c r="U59" s="1052"/>
      <c r="V59" s="1052"/>
      <c r="W59" s="1052"/>
      <c r="X59" s="1052"/>
      <c r="Y59" s="1052"/>
      <c r="Z59" s="1052"/>
      <c r="AA59" s="1052"/>
      <c r="AB59" s="1052"/>
      <c r="AC59" s="1052"/>
      <c r="AD59" s="1052"/>
      <c r="AE59" s="1069"/>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0"/>
      <c r="BF59" s="1060"/>
      <c r="BG59" s="1060"/>
      <c r="BH59" s="1060"/>
      <c r="BI59" s="1061"/>
      <c r="BJ59" s="203"/>
      <c r="BK59" s="203"/>
      <c r="BL59" s="203"/>
      <c r="BM59" s="203"/>
      <c r="BN59" s="203"/>
      <c r="BO59" s="216"/>
      <c r="BP59" s="216"/>
      <c r="BQ59" s="213">
        <v>53</v>
      </c>
      <c r="BR59" s="214"/>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7"/>
    </row>
    <row r="60" spans="1:131" s="198" customFormat="1" ht="26.25" customHeight="1">
      <c r="A60" s="212">
        <v>33</v>
      </c>
      <c r="B60" s="1065"/>
      <c r="C60" s="1066"/>
      <c r="D60" s="1066"/>
      <c r="E60" s="1066"/>
      <c r="F60" s="1066"/>
      <c r="G60" s="1066"/>
      <c r="H60" s="1066"/>
      <c r="I60" s="1066"/>
      <c r="J60" s="1066"/>
      <c r="K60" s="1066"/>
      <c r="L60" s="1066"/>
      <c r="M60" s="1066"/>
      <c r="N60" s="1066"/>
      <c r="O60" s="1066"/>
      <c r="P60" s="1067"/>
      <c r="Q60" s="1068"/>
      <c r="R60" s="1052"/>
      <c r="S60" s="1052"/>
      <c r="T60" s="1052"/>
      <c r="U60" s="1052"/>
      <c r="V60" s="1052"/>
      <c r="W60" s="1052"/>
      <c r="X60" s="1052"/>
      <c r="Y60" s="1052"/>
      <c r="Z60" s="1052"/>
      <c r="AA60" s="1052"/>
      <c r="AB60" s="1052"/>
      <c r="AC60" s="1052"/>
      <c r="AD60" s="1052"/>
      <c r="AE60" s="1069"/>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0"/>
      <c r="BF60" s="1060"/>
      <c r="BG60" s="1060"/>
      <c r="BH60" s="1060"/>
      <c r="BI60" s="1061"/>
      <c r="BJ60" s="203"/>
      <c r="BK60" s="203"/>
      <c r="BL60" s="203"/>
      <c r="BM60" s="203"/>
      <c r="BN60" s="203"/>
      <c r="BO60" s="216"/>
      <c r="BP60" s="216"/>
      <c r="BQ60" s="213">
        <v>54</v>
      </c>
      <c r="BR60" s="214"/>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7"/>
    </row>
    <row r="61" spans="1:131" s="198" customFormat="1" ht="26.25" customHeight="1" thickBot="1">
      <c r="A61" s="212">
        <v>34</v>
      </c>
      <c r="B61" s="1065"/>
      <c r="C61" s="1066"/>
      <c r="D61" s="1066"/>
      <c r="E61" s="1066"/>
      <c r="F61" s="1066"/>
      <c r="G61" s="1066"/>
      <c r="H61" s="1066"/>
      <c r="I61" s="1066"/>
      <c r="J61" s="1066"/>
      <c r="K61" s="1066"/>
      <c r="L61" s="1066"/>
      <c r="M61" s="1066"/>
      <c r="N61" s="1066"/>
      <c r="O61" s="1066"/>
      <c r="P61" s="1067"/>
      <c r="Q61" s="1068"/>
      <c r="R61" s="1052"/>
      <c r="S61" s="1052"/>
      <c r="T61" s="1052"/>
      <c r="U61" s="1052"/>
      <c r="V61" s="1052"/>
      <c r="W61" s="1052"/>
      <c r="X61" s="1052"/>
      <c r="Y61" s="1052"/>
      <c r="Z61" s="1052"/>
      <c r="AA61" s="1052"/>
      <c r="AB61" s="1052"/>
      <c r="AC61" s="1052"/>
      <c r="AD61" s="1052"/>
      <c r="AE61" s="1069"/>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0"/>
      <c r="BF61" s="1060"/>
      <c r="BG61" s="1060"/>
      <c r="BH61" s="1060"/>
      <c r="BI61" s="1061"/>
      <c r="BJ61" s="203"/>
      <c r="BK61" s="203"/>
      <c r="BL61" s="203"/>
      <c r="BM61" s="203"/>
      <c r="BN61" s="203"/>
      <c r="BO61" s="216"/>
      <c r="BP61" s="216"/>
      <c r="BQ61" s="213">
        <v>55</v>
      </c>
      <c r="BR61" s="214"/>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7"/>
    </row>
    <row r="62" spans="1:131" s="198" customFormat="1" ht="26.25" customHeight="1">
      <c r="A62" s="212">
        <v>35</v>
      </c>
      <c r="B62" s="1065"/>
      <c r="C62" s="1066"/>
      <c r="D62" s="1066"/>
      <c r="E62" s="1066"/>
      <c r="F62" s="1066"/>
      <c r="G62" s="1066"/>
      <c r="H62" s="1066"/>
      <c r="I62" s="1066"/>
      <c r="J62" s="1066"/>
      <c r="K62" s="1066"/>
      <c r="L62" s="1066"/>
      <c r="M62" s="1066"/>
      <c r="N62" s="1066"/>
      <c r="O62" s="1066"/>
      <c r="P62" s="1067"/>
      <c r="Q62" s="1068"/>
      <c r="R62" s="1052"/>
      <c r="S62" s="1052"/>
      <c r="T62" s="1052"/>
      <c r="U62" s="1052"/>
      <c r="V62" s="1052"/>
      <c r="W62" s="1052"/>
      <c r="X62" s="1052"/>
      <c r="Y62" s="1052"/>
      <c r="Z62" s="1052"/>
      <c r="AA62" s="1052"/>
      <c r="AB62" s="1052"/>
      <c r="AC62" s="1052"/>
      <c r="AD62" s="1052"/>
      <c r="AE62" s="1069"/>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0"/>
      <c r="BF62" s="1060"/>
      <c r="BG62" s="1060"/>
      <c r="BH62" s="1060"/>
      <c r="BI62" s="1061"/>
      <c r="BJ62" s="1062" t="s">
        <v>381</v>
      </c>
      <c r="BK62" s="1063"/>
      <c r="BL62" s="1063"/>
      <c r="BM62" s="1063"/>
      <c r="BN62" s="1064"/>
      <c r="BO62" s="216"/>
      <c r="BP62" s="216"/>
      <c r="BQ62" s="213">
        <v>56</v>
      </c>
      <c r="BR62" s="214"/>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7"/>
    </row>
    <row r="63" spans="1:131" s="198" customFormat="1" ht="26.25" customHeight="1" thickBot="1">
      <c r="A63" s="215" t="s">
        <v>363</v>
      </c>
      <c r="B63" s="970" t="s">
        <v>382</v>
      </c>
      <c r="C63" s="971"/>
      <c r="D63" s="971"/>
      <c r="E63" s="971"/>
      <c r="F63" s="971"/>
      <c r="G63" s="971"/>
      <c r="H63" s="971"/>
      <c r="I63" s="971"/>
      <c r="J63" s="971"/>
      <c r="K63" s="971"/>
      <c r="L63" s="971"/>
      <c r="M63" s="971"/>
      <c r="N63" s="971"/>
      <c r="O63" s="971"/>
      <c r="P63" s="972"/>
      <c r="Q63" s="989"/>
      <c r="R63" s="990"/>
      <c r="S63" s="990"/>
      <c r="T63" s="990"/>
      <c r="U63" s="990"/>
      <c r="V63" s="990"/>
      <c r="W63" s="990"/>
      <c r="X63" s="990"/>
      <c r="Y63" s="990"/>
      <c r="Z63" s="990"/>
      <c r="AA63" s="990"/>
      <c r="AB63" s="990"/>
      <c r="AC63" s="990"/>
      <c r="AD63" s="990"/>
      <c r="AE63" s="991"/>
      <c r="AF63" s="1058">
        <v>-4</v>
      </c>
      <c r="AG63" s="1054"/>
      <c r="AH63" s="1054"/>
      <c r="AI63" s="1054"/>
      <c r="AJ63" s="1059"/>
      <c r="AK63" s="992"/>
      <c r="AL63" s="990"/>
      <c r="AM63" s="990"/>
      <c r="AN63" s="990"/>
      <c r="AO63" s="990"/>
      <c r="AP63" s="1054">
        <v>1394</v>
      </c>
      <c r="AQ63" s="1054"/>
      <c r="AR63" s="1054"/>
      <c r="AS63" s="1054"/>
      <c r="AT63" s="1054"/>
      <c r="AU63" s="1054">
        <v>518</v>
      </c>
      <c r="AV63" s="1054"/>
      <c r="AW63" s="1054"/>
      <c r="AX63" s="1054"/>
      <c r="AY63" s="1054"/>
      <c r="AZ63" s="1055"/>
      <c r="BA63" s="1055"/>
      <c r="BB63" s="1055"/>
      <c r="BC63" s="1055"/>
      <c r="BD63" s="1055"/>
      <c r="BE63" s="987"/>
      <c r="BF63" s="987"/>
      <c r="BG63" s="987"/>
      <c r="BH63" s="987"/>
      <c r="BI63" s="988"/>
      <c r="BJ63" s="1056" t="s">
        <v>108</v>
      </c>
      <c r="BK63" s="977"/>
      <c r="BL63" s="977"/>
      <c r="BM63" s="977"/>
      <c r="BN63" s="1057"/>
      <c r="BO63" s="216"/>
      <c r="BP63" s="216"/>
      <c r="BQ63" s="213">
        <v>57</v>
      </c>
      <c r="BR63" s="214"/>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7"/>
    </row>
    <row r="66" spans="1:131" s="198" customFormat="1" ht="26.25" customHeight="1">
      <c r="A66" s="1024" t="s">
        <v>384</v>
      </c>
      <c r="B66" s="1025"/>
      <c r="C66" s="1025"/>
      <c r="D66" s="1025"/>
      <c r="E66" s="1025"/>
      <c r="F66" s="1025"/>
      <c r="G66" s="1025"/>
      <c r="H66" s="1025"/>
      <c r="I66" s="1025"/>
      <c r="J66" s="1025"/>
      <c r="K66" s="1025"/>
      <c r="L66" s="1025"/>
      <c r="M66" s="1025"/>
      <c r="N66" s="1025"/>
      <c r="O66" s="1025"/>
      <c r="P66" s="1026"/>
      <c r="Q66" s="1030" t="s">
        <v>367</v>
      </c>
      <c r="R66" s="1031"/>
      <c r="S66" s="1031"/>
      <c r="T66" s="1031"/>
      <c r="U66" s="1032"/>
      <c r="V66" s="1030" t="s">
        <v>368</v>
      </c>
      <c r="W66" s="1031"/>
      <c r="X66" s="1031"/>
      <c r="Y66" s="1031"/>
      <c r="Z66" s="1032"/>
      <c r="AA66" s="1030" t="s">
        <v>369</v>
      </c>
      <c r="AB66" s="1031"/>
      <c r="AC66" s="1031"/>
      <c r="AD66" s="1031"/>
      <c r="AE66" s="1032"/>
      <c r="AF66" s="1036" t="s">
        <v>370</v>
      </c>
      <c r="AG66" s="1037"/>
      <c r="AH66" s="1037"/>
      <c r="AI66" s="1037"/>
      <c r="AJ66" s="1038"/>
      <c r="AK66" s="1030" t="s">
        <v>371</v>
      </c>
      <c r="AL66" s="1025"/>
      <c r="AM66" s="1025"/>
      <c r="AN66" s="1025"/>
      <c r="AO66" s="1026"/>
      <c r="AP66" s="1030" t="s">
        <v>372</v>
      </c>
      <c r="AQ66" s="1031"/>
      <c r="AR66" s="1031"/>
      <c r="AS66" s="1031"/>
      <c r="AT66" s="1032"/>
      <c r="AU66" s="1030" t="s">
        <v>385</v>
      </c>
      <c r="AV66" s="1031"/>
      <c r="AW66" s="1031"/>
      <c r="AX66" s="1031"/>
      <c r="AY66" s="1032"/>
      <c r="AZ66" s="1030" t="s">
        <v>351</v>
      </c>
      <c r="BA66" s="1031"/>
      <c r="BB66" s="1031"/>
      <c r="BC66" s="1031"/>
      <c r="BD66" s="1046"/>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4" t="s">
        <v>533</v>
      </c>
      <c r="C68" s="1015"/>
      <c r="D68" s="1015"/>
      <c r="E68" s="1015"/>
      <c r="F68" s="1015"/>
      <c r="G68" s="1015"/>
      <c r="H68" s="1015"/>
      <c r="I68" s="1015"/>
      <c r="J68" s="1015"/>
      <c r="K68" s="1015"/>
      <c r="L68" s="1015"/>
      <c r="M68" s="1015"/>
      <c r="N68" s="1015"/>
      <c r="O68" s="1015"/>
      <c r="P68" s="1016"/>
      <c r="Q68" s="1017">
        <v>12666</v>
      </c>
      <c r="R68" s="1011"/>
      <c r="S68" s="1011"/>
      <c r="T68" s="1011"/>
      <c r="U68" s="1011"/>
      <c r="V68" s="1011">
        <v>12043</v>
      </c>
      <c r="W68" s="1011"/>
      <c r="X68" s="1011"/>
      <c r="Y68" s="1011"/>
      <c r="Z68" s="1011"/>
      <c r="AA68" s="1011">
        <v>623</v>
      </c>
      <c r="AB68" s="1011"/>
      <c r="AC68" s="1011"/>
      <c r="AD68" s="1011"/>
      <c r="AE68" s="1011"/>
      <c r="AF68" s="1011">
        <v>167</v>
      </c>
      <c r="AG68" s="1011"/>
      <c r="AH68" s="1011"/>
      <c r="AI68" s="1011"/>
      <c r="AJ68" s="1011"/>
      <c r="AK68" s="1011">
        <v>2279</v>
      </c>
      <c r="AL68" s="1011"/>
      <c r="AM68" s="1011"/>
      <c r="AN68" s="1011"/>
      <c r="AO68" s="1011"/>
      <c r="AP68" s="1011">
        <v>6648</v>
      </c>
      <c r="AQ68" s="1011"/>
      <c r="AR68" s="1011"/>
      <c r="AS68" s="1011"/>
      <c r="AT68" s="1011"/>
      <c r="AU68" s="1011">
        <v>17</v>
      </c>
      <c r="AV68" s="1011"/>
      <c r="AW68" s="1011"/>
      <c r="AX68" s="1011"/>
      <c r="AY68" s="1011"/>
      <c r="AZ68" s="1012"/>
      <c r="BA68" s="1012"/>
      <c r="BB68" s="1012"/>
      <c r="BC68" s="1012"/>
      <c r="BD68" s="1013"/>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3" t="s">
        <v>534</v>
      </c>
      <c r="C69" s="1004"/>
      <c r="D69" s="1004"/>
      <c r="E69" s="1004"/>
      <c r="F69" s="1004"/>
      <c r="G69" s="1004"/>
      <c r="H69" s="1004"/>
      <c r="I69" s="1004"/>
      <c r="J69" s="1004"/>
      <c r="K69" s="1004"/>
      <c r="L69" s="1004"/>
      <c r="M69" s="1004"/>
      <c r="N69" s="1004"/>
      <c r="O69" s="1004"/>
      <c r="P69" s="1005"/>
      <c r="Q69" s="1006">
        <v>6268</v>
      </c>
      <c r="R69" s="1000"/>
      <c r="S69" s="1000"/>
      <c r="T69" s="1000"/>
      <c r="U69" s="1000"/>
      <c r="V69" s="1000">
        <v>6238</v>
      </c>
      <c r="W69" s="1000"/>
      <c r="X69" s="1000"/>
      <c r="Y69" s="1000"/>
      <c r="Z69" s="1000"/>
      <c r="AA69" s="1000">
        <v>30</v>
      </c>
      <c r="AB69" s="1000"/>
      <c r="AC69" s="1000"/>
      <c r="AD69" s="1000"/>
      <c r="AE69" s="1000"/>
      <c r="AF69" s="1000">
        <v>30</v>
      </c>
      <c r="AG69" s="1000"/>
      <c r="AH69" s="1000"/>
      <c r="AI69" s="1000"/>
      <c r="AJ69" s="1000"/>
      <c r="AK69" s="1000">
        <v>12</v>
      </c>
      <c r="AL69" s="1000"/>
      <c r="AM69" s="1000"/>
      <c r="AN69" s="1000"/>
      <c r="AO69" s="1000"/>
      <c r="AP69" s="1000">
        <v>4613</v>
      </c>
      <c r="AQ69" s="1000"/>
      <c r="AR69" s="1000"/>
      <c r="AS69" s="1000"/>
      <c r="AT69" s="1000"/>
      <c r="AU69" s="1000">
        <v>234</v>
      </c>
      <c r="AV69" s="1000"/>
      <c r="AW69" s="1000"/>
      <c r="AX69" s="1000"/>
      <c r="AY69" s="1000"/>
      <c r="AZ69" s="1001"/>
      <c r="BA69" s="1001"/>
      <c r="BB69" s="1001"/>
      <c r="BC69" s="1001"/>
      <c r="BD69" s="1002"/>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3" t="s">
        <v>535</v>
      </c>
      <c r="C70" s="1004"/>
      <c r="D70" s="1004"/>
      <c r="E70" s="1004"/>
      <c r="F70" s="1004"/>
      <c r="G70" s="1004"/>
      <c r="H70" s="1004"/>
      <c r="I70" s="1004"/>
      <c r="J70" s="1004"/>
      <c r="K70" s="1004"/>
      <c r="L70" s="1004"/>
      <c r="M70" s="1004"/>
      <c r="N70" s="1004"/>
      <c r="O70" s="1004"/>
      <c r="P70" s="1005"/>
      <c r="Q70" s="1006">
        <v>482</v>
      </c>
      <c r="R70" s="1000"/>
      <c r="S70" s="1000"/>
      <c r="T70" s="1000"/>
      <c r="U70" s="1000"/>
      <c r="V70" s="1000">
        <v>451</v>
      </c>
      <c r="W70" s="1000"/>
      <c r="X70" s="1000"/>
      <c r="Y70" s="1000"/>
      <c r="Z70" s="1000"/>
      <c r="AA70" s="1000">
        <v>31</v>
      </c>
      <c r="AB70" s="1000"/>
      <c r="AC70" s="1000"/>
      <c r="AD70" s="1000"/>
      <c r="AE70" s="1000"/>
      <c r="AF70" s="1000">
        <v>31</v>
      </c>
      <c r="AG70" s="1000"/>
      <c r="AH70" s="1000"/>
      <c r="AI70" s="1000"/>
      <c r="AJ70" s="1000"/>
      <c r="AK70" s="1000">
        <v>20</v>
      </c>
      <c r="AL70" s="1000"/>
      <c r="AM70" s="1000"/>
      <c r="AN70" s="1000"/>
      <c r="AO70" s="1000"/>
      <c r="AP70" s="1000" t="s">
        <v>542</v>
      </c>
      <c r="AQ70" s="1000"/>
      <c r="AR70" s="1000"/>
      <c r="AS70" s="1000"/>
      <c r="AT70" s="1000"/>
      <c r="AU70" s="1000" t="s">
        <v>542</v>
      </c>
      <c r="AV70" s="1000"/>
      <c r="AW70" s="1000"/>
      <c r="AX70" s="1000"/>
      <c r="AY70" s="1000"/>
      <c r="AZ70" s="1001"/>
      <c r="BA70" s="1001"/>
      <c r="BB70" s="1001"/>
      <c r="BC70" s="1001"/>
      <c r="BD70" s="1002"/>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3" t="s">
        <v>536</v>
      </c>
      <c r="C71" s="1004"/>
      <c r="D71" s="1004"/>
      <c r="E71" s="1004"/>
      <c r="F71" s="1004"/>
      <c r="G71" s="1004"/>
      <c r="H71" s="1004"/>
      <c r="I71" s="1004"/>
      <c r="J71" s="1004"/>
      <c r="K71" s="1004"/>
      <c r="L71" s="1004"/>
      <c r="M71" s="1004"/>
      <c r="N71" s="1004"/>
      <c r="O71" s="1004"/>
      <c r="P71" s="1005"/>
      <c r="Q71" s="1006">
        <v>160773</v>
      </c>
      <c r="R71" s="1000"/>
      <c r="S71" s="1000"/>
      <c r="T71" s="1000"/>
      <c r="U71" s="1000"/>
      <c r="V71" s="1000">
        <v>157982</v>
      </c>
      <c r="W71" s="1000"/>
      <c r="X71" s="1000"/>
      <c r="Y71" s="1000"/>
      <c r="Z71" s="1000"/>
      <c r="AA71" s="1000">
        <v>2791</v>
      </c>
      <c r="AB71" s="1000"/>
      <c r="AC71" s="1000"/>
      <c r="AD71" s="1000"/>
      <c r="AE71" s="1000"/>
      <c r="AF71" s="1000">
        <v>2789</v>
      </c>
      <c r="AG71" s="1000"/>
      <c r="AH71" s="1000"/>
      <c r="AI71" s="1000"/>
      <c r="AJ71" s="1000"/>
      <c r="AK71" s="1000">
        <v>2417</v>
      </c>
      <c r="AL71" s="1000"/>
      <c r="AM71" s="1000"/>
      <c r="AN71" s="1000"/>
      <c r="AO71" s="1000"/>
      <c r="AP71" s="1000" t="s">
        <v>542</v>
      </c>
      <c r="AQ71" s="1000"/>
      <c r="AR71" s="1000"/>
      <c r="AS71" s="1000"/>
      <c r="AT71" s="1000"/>
      <c r="AU71" s="1000" t="s">
        <v>542</v>
      </c>
      <c r="AV71" s="1000"/>
      <c r="AW71" s="1000"/>
      <c r="AX71" s="1000"/>
      <c r="AY71" s="1000"/>
      <c r="AZ71" s="1001"/>
      <c r="BA71" s="1001"/>
      <c r="BB71" s="1001"/>
      <c r="BC71" s="1001"/>
      <c r="BD71" s="1002"/>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3" t="s">
        <v>537</v>
      </c>
      <c r="C72" s="1004"/>
      <c r="D72" s="1004"/>
      <c r="E72" s="1004"/>
      <c r="F72" s="1004"/>
      <c r="G72" s="1004"/>
      <c r="H72" s="1004"/>
      <c r="I72" s="1004"/>
      <c r="J72" s="1004"/>
      <c r="K72" s="1004"/>
      <c r="L72" s="1004"/>
      <c r="M72" s="1004"/>
      <c r="N72" s="1004"/>
      <c r="O72" s="1004"/>
      <c r="P72" s="1005"/>
      <c r="Q72" s="1006">
        <v>961</v>
      </c>
      <c r="R72" s="1000"/>
      <c r="S72" s="1000"/>
      <c r="T72" s="1000"/>
      <c r="U72" s="1000"/>
      <c r="V72" s="1000">
        <v>937</v>
      </c>
      <c r="W72" s="1000"/>
      <c r="X72" s="1000"/>
      <c r="Y72" s="1000"/>
      <c r="Z72" s="1000"/>
      <c r="AA72" s="1000">
        <v>24</v>
      </c>
      <c r="AB72" s="1000"/>
      <c r="AC72" s="1000"/>
      <c r="AD72" s="1000"/>
      <c r="AE72" s="1000"/>
      <c r="AF72" s="1000">
        <v>24</v>
      </c>
      <c r="AG72" s="1000"/>
      <c r="AH72" s="1000"/>
      <c r="AI72" s="1000"/>
      <c r="AJ72" s="1000"/>
      <c r="AK72" s="1000">
        <v>5</v>
      </c>
      <c r="AL72" s="1000"/>
      <c r="AM72" s="1000"/>
      <c r="AN72" s="1000"/>
      <c r="AO72" s="1000"/>
      <c r="AP72" s="1000" t="s">
        <v>542</v>
      </c>
      <c r="AQ72" s="1000"/>
      <c r="AR72" s="1000"/>
      <c r="AS72" s="1000"/>
      <c r="AT72" s="1000"/>
      <c r="AU72" s="1000" t="s">
        <v>542</v>
      </c>
      <c r="AV72" s="1000"/>
      <c r="AW72" s="1000"/>
      <c r="AX72" s="1000"/>
      <c r="AY72" s="1000"/>
      <c r="AZ72" s="1001"/>
      <c r="BA72" s="1001"/>
      <c r="BB72" s="1001"/>
      <c r="BC72" s="1001"/>
      <c r="BD72" s="1002"/>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3" t="s">
        <v>538</v>
      </c>
      <c r="C73" s="1004"/>
      <c r="D73" s="1004"/>
      <c r="E73" s="1004"/>
      <c r="F73" s="1004"/>
      <c r="G73" s="1004"/>
      <c r="H73" s="1004"/>
      <c r="I73" s="1004"/>
      <c r="J73" s="1004"/>
      <c r="K73" s="1004"/>
      <c r="L73" s="1004"/>
      <c r="M73" s="1004"/>
      <c r="N73" s="1004"/>
      <c r="O73" s="1004"/>
      <c r="P73" s="1005"/>
      <c r="Q73" s="1006">
        <v>184</v>
      </c>
      <c r="R73" s="1000"/>
      <c r="S73" s="1000"/>
      <c r="T73" s="1000"/>
      <c r="U73" s="1000"/>
      <c r="V73" s="1000">
        <v>176</v>
      </c>
      <c r="W73" s="1000"/>
      <c r="X73" s="1000"/>
      <c r="Y73" s="1000"/>
      <c r="Z73" s="1000"/>
      <c r="AA73" s="1000">
        <v>8</v>
      </c>
      <c r="AB73" s="1000"/>
      <c r="AC73" s="1000"/>
      <c r="AD73" s="1000"/>
      <c r="AE73" s="1000"/>
      <c r="AF73" s="1000">
        <v>8</v>
      </c>
      <c r="AG73" s="1000"/>
      <c r="AH73" s="1000"/>
      <c r="AI73" s="1000"/>
      <c r="AJ73" s="1000"/>
      <c r="AK73" s="1000">
        <v>3</v>
      </c>
      <c r="AL73" s="1000"/>
      <c r="AM73" s="1000"/>
      <c r="AN73" s="1000"/>
      <c r="AO73" s="1000"/>
      <c r="AP73" s="1000" t="s">
        <v>542</v>
      </c>
      <c r="AQ73" s="1000"/>
      <c r="AR73" s="1000"/>
      <c r="AS73" s="1000"/>
      <c r="AT73" s="1000"/>
      <c r="AU73" s="1000" t="s">
        <v>542</v>
      </c>
      <c r="AV73" s="1000"/>
      <c r="AW73" s="1000"/>
      <c r="AX73" s="1000"/>
      <c r="AY73" s="1000"/>
      <c r="AZ73" s="1001"/>
      <c r="BA73" s="1001"/>
      <c r="BB73" s="1001"/>
      <c r="BC73" s="1001"/>
      <c r="BD73" s="1002"/>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3" t="s">
        <v>539</v>
      </c>
      <c r="C74" s="1004"/>
      <c r="D74" s="1004"/>
      <c r="E74" s="1004"/>
      <c r="F74" s="1004"/>
      <c r="G74" s="1004"/>
      <c r="H74" s="1004"/>
      <c r="I74" s="1004"/>
      <c r="J74" s="1004"/>
      <c r="K74" s="1004"/>
      <c r="L74" s="1004"/>
      <c r="M74" s="1004"/>
      <c r="N74" s="1004"/>
      <c r="O74" s="1004"/>
      <c r="P74" s="1005"/>
      <c r="Q74" s="1006">
        <v>12251</v>
      </c>
      <c r="R74" s="1000"/>
      <c r="S74" s="1000"/>
      <c r="T74" s="1000"/>
      <c r="U74" s="1000"/>
      <c r="V74" s="1000">
        <v>10146</v>
      </c>
      <c r="W74" s="1000"/>
      <c r="X74" s="1000"/>
      <c r="Y74" s="1000"/>
      <c r="Z74" s="1000"/>
      <c r="AA74" s="1000">
        <v>2106</v>
      </c>
      <c r="AB74" s="1000"/>
      <c r="AC74" s="1000"/>
      <c r="AD74" s="1000"/>
      <c r="AE74" s="1000"/>
      <c r="AF74" s="1000">
        <v>2106</v>
      </c>
      <c r="AG74" s="1000"/>
      <c r="AH74" s="1000"/>
      <c r="AI74" s="1000"/>
      <c r="AJ74" s="1000"/>
      <c r="AK74" s="1000" t="s">
        <v>542</v>
      </c>
      <c r="AL74" s="1000"/>
      <c r="AM74" s="1000"/>
      <c r="AN74" s="1000"/>
      <c r="AO74" s="1000"/>
      <c r="AP74" s="1000" t="s">
        <v>542</v>
      </c>
      <c r="AQ74" s="1000"/>
      <c r="AR74" s="1000"/>
      <c r="AS74" s="1000"/>
      <c r="AT74" s="1000"/>
      <c r="AU74" s="1000" t="s">
        <v>542</v>
      </c>
      <c r="AV74" s="1000"/>
      <c r="AW74" s="1000"/>
      <c r="AX74" s="1000"/>
      <c r="AY74" s="1000"/>
      <c r="AZ74" s="1001"/>
      <c r="BA74" s="1001"/>
      <c r="BB74" s="1001"/>
      <c r="BC74" s="1001"/>
      <c r="BD74" s="1002"/>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3" t="s">
        <v>540</v>
      </c>
      <c r="C75" s="1004"/>
      <c r="D75" s="1004"/>
      <c r="E75" s="1004"/>
      <c r="F75" s="1004"/>
      <c r="G75" s="1004"/>
      <c r="H75" s="1004"/>
      <c r="I75" s="1004"/>
      <c r="J75" s="1004"/>
      <c r="K75" s="1004"/>
      <c r="L75" s="1004"/>
      <c r="M75" s="1004"/>
      <c r="N75" s="1004"/>
      <c r="O75" s="1004"/>
      <c r="P75" s="1005"/>
      <c r="Q75" s="1007">
        <v>7</v>
      </c>
      <c r="R75" s="1008"/>
      <c r="S75" s="1008"/>
      <c r="T75" s="1008"/>
      <c r="U75" s="1009"/>
      <c r="V75" s="1010">
        <v>7</v>
      </c>
      <c r="W75" s="1008"/>
      <c r="X75" s="1008"/>
      <c r="Y75" s="1008"/>
      <c r="Z75" s="1009"/>
      <c r="AA75" s="1010">
        <v>0</v>
      </c>
      <c r="AB75" s="1008"/>
      <c r="AC75" s="1008"/>
      <c r="AD75" s="1008"/>
      <c r="AE75" s="1009"/>
      <c r="AF75" s="1010">
        <v>0</v>
      </c>
      <c r="AG75" s="1008"/>
      <c r="AH75" s="1008"/>
      <c r="AI75" s="1008"/>
      <c r="AJ75" s="1009"/>
      <c r="AK75" s="1000" t="s">
        <v>542</v>
      </c>
      <c r="AL75" s="1000"/>
      <c r="AM75" s="1000"/>
      <c r="AN75" s="1000"/>
      <c r="AO75" s="1000"/>
      <c r="AP75" s="1000" t="s">
        <v>542</v>
      </c>
      <c r="AQ75" s="1000"/>
      <c r="AR75" s="1000"/>
      <c r="AS75" s="1000"/>
      <c r="AT75" s="1000"/>
      <c r="AU75" s="1000" t="s">
        <v>542</v>
      </c>
      <c r="AV75" s="1000"/>
      <c r="AW75" s="1000"/>
      <c r="AX75" s="1000"/>
      <c r="AY75" s="1000"/>
      <c r="AZ75" s="1001"/>
      <c r="BA75" s="1001"/>
      <c r="BB75" s="1001"/>
      <c r="BC75" s="1001"/>
      <c r="BD75" s="1002"/>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363</v>
      </c>
      <c r="B88" s="970" t="s">
        <v>386</v>
      </c>
      <c r="C88" s="971"/>
      <c r="D88" s="971"/>
      <c r="E88" s="971"/>
      <c r="F88" s="971"/>
      <c r="G88" s="971"/>
      <c r="H88" s="971"/>
      <c r="I88" s="971"/>
      <c r="J88" s="971"/>
      <c r="K88" s="971"/>
      <c r="L88" s="971"/>
      <c r="M88" s="971"/>
      <c r="N88" s="971"/>
      <c r="O88" s="971"/>
      <c r="P88" s="972"/>
      <c r="Q88" s="989"/>
      <c r="R88" s="990"/>
      <c r="S88" s="990"/>
      <c r="T88" s="990"/>
      <c r="U88" s="990"/>
      <c r="V88" s="990"/>
      <c r="W88" s="990"/>
      <c r="X88" s="990"/>
      <c r="Y88" s="990"/>
      <c r="Z88" s="990"/>
      <c r="AA88" s="990"/>
      <c r="AB88" s="990"/>
      <c r="AC88" s="990"/>
      <c r="AD88" s="990"/>
      <c r="AE88" s="990"/>
      <c r="AF88" s="985">
        <v>5155</v>
      </c>
      <c r="AG88" s="977"/>
      <c r="AH88" s="977"/>
      <c r="AI88" s="977"/>
      <c r="AJ88" s="986"/>
      <c r="AK88" s="991"/>
      <c r="AL88" s="974"/>
      <c r="AM88" s="974"/>
      <c r="AN88" s="974"/>
      <c r="AO88" s="992"/>
      <c r="AP88" s="985">
        <v>11261</v>
      </c>
      <c r="AQ88" s="977"/>
      <c r="AR88" s="977"/>
      <c r="AS88" s="977"/>
      <c r="AT88" s="986"/>
      <c r="AU88" s="985">
        <v>251</v>
      </c>
      <c r="AV88" s="977"/>
      <c r="AW88" s="977"/>
      <c r="AX88" s="977"/>
      <c r="AY88" s="986"/>
      <c r="AZ88" s="987"/>
      <c r="BA88" s="987"/>
      <c r="BB88" s="987"/>
      <c r="BC88" s="987"/>
      <c r="BD88" s="988"/>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387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f>SUM(CR7)</f>
        <v>128</v>
      </c>
      <c r="CS102" s="977"/>
      <c r="CT102" s="977"/>
      <c r="CU102" s="977"/>
      <c r="CV102" s="978"/>
      <c r="CW102" s="976">
        <f>SUM(CW7)</f>
        <v>0</v>
      </c>
      <c r="CX102" s="977"/>
      <c r="CY102" s="977"/>
      <c r="CZ102" s="977"/>
      <c r="DA102" s="978"/>
      <c r="DB102" s="976">
        <f>SUM(DB7)</f>
        <v>0</v>
      </c>
      <c r="DC102" s="977"/>
      <c r="DD102" s="977"/>
      <c r="DE102" s="977"/>
      <c r="DF102" s="978"/>
      <c r="DG102" s="976">
        <f>SUM(DG7)</f>
        <v>0</v>
      </c>
      <c r="DH102" s="977"/>
      <c r="DI102" s="977"/>
      <c r="DJ102" s="977"/>
      <c r="DK102" s="978"/>
      <c r="DL102" s="976">
        <f>SUM(DL7)</f>
        <v>0</v>
      </c>
      <c r="DM102" s="977"/>
      <c r="DN102" s="977"/>
      <c r="DO102" s="977"/>
      <c r="DP102" s="978"/>
      <c r="DQ102" s="976">
        <f>SUM(DQ7)</f>
        <v>0</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395</v>
      </c>
      <c r="AB109" s="918"/>
      <c r="AC109" s="918"/>
      <c r="AD109" s="918"/>
      <c r="AE109" s="919"/>
      <c r="AF109" s="920" t="s">
        <v>284</v>
      </c>
      <c r="AG109" s="918"/>
      <c r="AH109" s="918"/>
      <c r="AI109" s="918"/>
      <c r="AJ109" s="919"/>
      <c r="AK109" s="920" t="s">
        <v>283</v>
      </c>
      <c r="AL109" s="918"/>
      <c r="AM109" s="918"/>
      <c r="AN109" s="918"/>
      <c r="AO109" s="919"/>
      <c r="AP109" s="920" t="s">
        <v>396</v>
      </c>
      <c r="AQ109" s="918"/>
      <c r="AR109" s="918"/>
      <c r="AS109" s="918"/>
      <c r="AT109" s="949"/>
      <c r="AU109" s="917" t="s">
        <v>394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395</v>
      </c>
      <c r="BR109" s="918"/>
      <c r="BS109" s="918"/>
      <c r="BT109" s="918"/>
      <c r="BU109" s="919"/>
      <c r="BV109" s="920" t="s">
        <v>284</v>
      </c>
      <c r="BW109" s="918"/>
      <c r="BX109" s="918"/>
      <c r="BY109" s="918"/>
      <c r="BZ109" s="919"/>
      <c r="CA109" s="920" t="s">
        <v>283</v>
      </c>
      <c r="CB109" s="918"/>
      <c r="CC109" s="918"/>
      <c r="CD109" s="918"/>
      <c r="CE109" s="919"/>
      <c r="CF109" s="958" t="s">
        <v>396</v>
      </c>
      <c r="CG109" s="958"/>
      <c r="CH109" s="958"/>
      <c r="CI109" s="958"/>
      <c r="CJ109" s="958"/>
      <c r="CK109" s="920" t="s">
        <v>397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395</v>
      </c>
      <c r="DH109" s="918"/>
      <c r="DI109" s="918"/>
      <c r="DJ109" s="918"/>
      <c r="DK109" s="919"/>
      <c r="DL109" s="920" t="s">
        <v>284</v>
      </c>
      <c r="DM109" s="918"/>
      <c r="DN109" s="918"/>
      <c r="DO109" s="918"/>
      <c r="DP109" s="919"/>
      <c r="DQ109" s="920" t="s">
        <v>283</v>
      </c>
      <c r="DR109" s="918"/>
      <c r="DS109" s="918"/>
      <c r="DT109" s="918"/>
      <c r="DU109" s="919"/>
      <c r="DV109" s="920" t="s">
        <v>396</v>
      </c>
      <c r="DW109" s="918"/>
      <c r="DX109" s="918"/>
      <c r="DY109" s="918"/>
      <c r="DZ109" s="949"/>
    </row>
    <row r="110" spans="1:131" s="197" customFormat="1" ht="26.25" customHeight="1">
      <c r="A110" s="787" t="s">
        <v>398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331830</v>
      </c>
      <c r="AB110" s="903"/>
      <c r="AC110" s="903"/>
      <c r="AD110" s="903"/>
      <c r="AE110" s="904"/>
      <c r="AF110" s="905">
        <v>314786</v>
      </c>
      <c r="AG110" s="903"/>
      <c r="AH110" s="903"/>
      <c r="AI110" s="903"/>
      <c r="AJ110" s="904"/>
      <c r="AK110" s="905">
        <v>284615</v>
      </c>
      <c r="AL110" s="903"/>
      <c r="AM110" s="903"/>
      <c r="AN110" s="903"/>
      <c r="AO110" s="904"/>
      <c r="AP110" s="906">
        <v>20.9</v>
      </c>
      <c r="AQ110" s="907"/>
      <c r="AR110" s="907"/>
      <c r="AS110" s="907"/>
      <c r="AT110" s="908"/>
      <c r="AU110" s="950" t="s">
        <v>60</v>
      </c>
      <c r="AV110" s="951"/>
      <c r="AW110" s="951"/>
      <c r="AX110" s="951"/>
      <c r="AY110" s="952"/>
      <c r="AZ110" s="846" t="s">
        <v>399</v>
      </c>
      <c r="BA110" s="788"/>
      <c r="BB110" s="788"/>
      <c r="BC110" s="788"/>
      <c r="BD110" s="788"/>
      <c r="BE110" s="788"/>
      <c r="BF110" s="788"/>
      <c r="BG110" s="788"/>
      <c r="BH110" s="788"/>
      <c r="BI110" s="788"/>
      <c r="BJ110" s="788"/>
      <c r="BK110" s="788"/>
      <c r="BL110" s="788"/>
      <c r="BM110" s="788"/>
      <c r="BN110" s="788"/>
      <c r="BO110" s="788"/>
      <c r="BP110" s="789"/>
      <c r="BQ110" s="829">
        <v>2084860</v>
      </c>
      <c r="BR110" s="830"/>
      <c r="BS110" s="830"/>
      <c r="BT110" s="830"/>
      <c r="BU110" s="830"/>
      <c r="BV110" s="830">
        <v>1893178</v>
      </c>
      <c r="BW110" s="830"/>
      <c r="BX110" s="830"/>
      <c r="BY110" s="830"/>
      <c r="BZ110" s="830"/>
      <c r="CA110" s="830">
        <v>1735881</v>
      </c>
      <c r="CB110" s="830"/>
      <c r="CC110" s="830"/>
      <c r="CD110" s="830"/>
      <c r="CE110" s="830"/>
      <c r="CF110" s="891">
        <v>127.2</v>
      </c>
      <c r="CG110" s="892"/>
      <c r="CH110" s="892"/>
      <c r="CI110" s="892"/>
      <c r="CJ110" s="892"/>
      <c r="CK110" s="946" t="s">
        <v>400</v>
      </c>
      <c r="CL110" s="894"/>
      <c r="CM110" s="899" t="s">
        <v>401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c r="A111" s="808" t="s">
        <v>402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403</v>
      </c>
      <c r="AB111" s="939"/>
      <c r="AC111" s="939"/>
      <c r="AD111" s="939"/>
      <c r="AE111" s="940"/>
      <c r="AF111" s="941" t="s">
        <v>403</v>
      </c>
      <c r="AG111" s="939"/>
      <c r="AH111" s="939"/>
      <c r="AI111" s="939"/>
      <c r="AJ111" s="940"/>
      <c r="AK111" s="941" t="s">
        <v>403</v>
      </c>
      <c r="AL111" s="939"/>
      <c r="AM111" s="939"/>
      <c r="AN111" s="939"/>
      <c r="AO111" s="940"/>
      <c r="AP111" s="942" t="s">
        <v>403</v>
      </c>
      <c r="AQ111" s="943"/>
      <c r="AR111" s="943"/>
      <c r="AS111" s="943"/>
      <c r="AT111" s="944"/>
      <c r="AU111" s="953"/>
      <c r="AV111" s="954"/>
      <c r="AW111" s="954"/>
      <c r="AX111" s="954"/>
      <c r="AY111" s="955"/>
      <c r="AZ111" s="797" t="s">
        <v>404</v>
      </c>
      <c r="BA111" s="798"/>
      <c r="BB111" s="798"/>
      <c r="BC111" s="798"/>
      <c r="BD111" s="798"/>
      <c r="BE111" s="798"/>
      <c r="BF111" s="798"/>
      <c r="BG111" s="798"/>
      <c r="BH111" s="798"/>
      <c r="BI111" s="798"/>
      <c r="BJ111" s="798"/>
      <c r="BK111" s="798"/>
      <c r="BL111" s="798"/>
      <c r="BM111" s="798"/>
      <c r="BN111" s="798"/>
      <c r="BO111" s="798"/>
      <c r="BP111" s="799"/>
      <c r="BQ111" s="800" t="s">
        <v>405</v>
      </c>
      <c r="BR111" s="801"/>
      <c r="BS111" s="801"/>
      <c r="BT111" s="801"/>
      <c r="BU111" s="801"/>
      <c r="BV111" s="801" t="s">
        <v>405</v>
      </c>
      <c r="BW111" s="801"/>
      <c r="BX111" s="801"/>
      <c r="BY111" s="801"/>
      <c r="BZ111" s="801"/>
      <c r="CA111" s="801" t="s">
        <v>405</v>
      </c>
      <c r="CB111" s="801"/>
      <c r="CC111" s="801"/>
      <c r="CD111" s="801"/>
      <c r="CE111" s="801"/>
      <c r="CF111" s="878" t="s">
        <v>405</v>
      </c>
      <c r="CG111" s="879"/>
      <c r="CH111" s="879"/>
      <c r="CI111" s="879"/>
      <c r="CJ111" s="879"/>
      <c r="CK111" s="947"/>
      <c r="CL111" s="896"/>
      <c r="CM111" s="833" t="s">
        <v>406</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405</v>
      </c>
      <c r="DH111" s="801"/>
      <c r="DI111" s="801"/>
      <c r="DJ111" s="801"/>
      <c r="DK111" s="801"/>
      <c r="DL111" s="801" t="s">
        <v>405</v>
      </c>
      <c r="DM111" s="801"/>
      <c r="DN111" s="801"/>
      <c r="DO111" s="801"/>
      <c r="DP111" s="801"/>
      <c r="DQ111" s="801" t="s">
        <v>405</v>
      </c>
      <c r="DR111" s="801"/>
      <c r="DS111" s="801"/>
      <c r="DT111" s="801"/>
      <c r="DU111" s="801"/>
      <c r="DV111" s="853" t="s">
        <v>405</v>
      </c>
      <c r="DW111" s="853"/>
      <c r="DX111" s="853"/>
      <c r="DY111" s="853"/>
      <c r="DZ111" s="854"/>
    </row>
    <row r="112" spans="1:131" s="197" customFormat="1" ht="26.25" customHeight="1">
      <c r="A112" s="932" t="s">
        <v>407</v>
      </c>
      <c r="B112" s="933"/>
      <c r="C112" s="798" t="s">
        <v>408</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405</v>
      </c>
      <c r="AB112" s="814"/>
      <c r="AC112" s="814"/>
      <c r="AD112" s="814"/>
      <c r="AE112" s="815"/>
      <c r="AF112" s="816" t="s">
        <v>405</v>
      </c>
      <c r="AG112" s="814"/>
      <c r="AH112" s="814"/>
      <c r="AI112" s="814"/>
      <c r="AJ112" s="815"/>
      <c r="AK112" s="816" t="s">
        <v>405</v>
      </c>
      <c r="AL112" s="814"/>
      <c r="AM112" s="814"/>
      <c r="AN112" s="814"/>
      <c r="AO112" s="815"/>
      <c r="AP112" s="784" t="s">
        <v>405</v>
      </c>
      <c r="AQ112" s="785"/>
      <c r="AR112" s="785"/>
      <c r="AS112" s="785"/>
      <c r="AT112" s="786"/>
      <c r="AU112" s="953"/>
      <c r="AV112" s="954"/>
      <c r="AW112" s="954"/>
      <c r="AX112" s="954"/>
      <c r="AY112" s="955"/>
      <c r="AZ112" s="797" t="s">
        <v>409</v>
      </c>
      <c r="BA112" s="798"/>
      <c r="BB112" s="798"/>
      <c r="BC112" s="798"/>
      <c r="BD112" s="798"/>
      <c r="BE112" s="798"/>
      <c r="BF112" s="798"/>
      <c r="BG112" s="798"/>
      <c r="BH112" s="798"/>
      <c r="BI112" s="798"/>
      <c r="BJ112" s="798"/>
      <c r="BK112" s="798"/>
      <c r="BL112" s="798"/>
      <c r="BM112" s="798"/>
      <c r="BN112" s="798"/>
      <c r="BO112" s="798"/>
      <c r="BP112" s="799"/>
      <c r="BQ112" s="800">
        <v>991156</v>
      </c>
      <c r="BR112" s="801"/>
      <c r="BS112" s="801"/>
      <c r="BT112" s="801"/>
      <c r="BU112" s="801"/>
      <c r="BV112" s="801">
        <v>594723</v>
      </c>
      <c r="BW112" s="801"/>
      <c r="BX112" s="801"/>
      <c r="BY112" s="801"/>
      <c r="BZ112" s="801"/>
      <c r="CA112" s="801">
        <v>518146</v>
      </c>
      <c r="CB112" s="801"/>
      <c r="CC112" s="801"/>
      <c r="CD112" s="801"/>
      <c r="CE112" s="801"/>
      <c r="CF112" s="878">
        <v>38</v>
      </c>
      <c r="CG112" s="879"/>
      <c r="CH112" s="879"/>
      <c r="CI112" s="879"/>
      <c r="CJ112" s="879"/>
      <c r="CK112" s="947"/>
      <c r="CL112" s="896"/>
      <c r="CM112" s="833" t="s">
        <v>410</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405</v>
      </c>
      <c r="DH112" s="801"/>
      <c r="DI112" s="801"/>
      <c r="DJ112" s="801"/>
      <c r="DK112" s="801"/>
      <c r="DL112" s="801" t="s">
        <v>405</v>
      </c>
      <c r="DM112" s="801"/>
      <c r="DN112" s="801"/>
      <c r="DO112" s="801"/>
      <c r="DP112" s="801"/>
      <c r="DQ112" s="801" t="s">
        <v>405</v>
      </c>
      <c r="DR112" s="801"/>
      <c r="DS112" s="801"/>
      <c r="DT112" s="801"/>
      <c r="DU112" s="801"/>
      <c r="DV112" s="853" t="s">
        <v>405</v>
      </c>
      <c r="DW112" s="853"/>
      <c r="DX112" s="853"/>
      <c r="DY112" s="853"/>
      <c r="DZ112" s="854"/>
    </row>
    <row r="113" spans="1:130" s="197" customFormat="1" ht="26.25" customHeight="1">
      <c r="A113" s="934"/>
      <c r="B113" s="935"/>
      <c r="C113" s="798" t="s">
        <v>411</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103075</v>
      </c>
      <c r="AB113" s="939"/>
      <c r="AC113" s="939"/>
      <c r="AD113" s="939"/>
      <c r="AE113" s="940"/>
      <c r="AF113" s="941">
        <v>107024</v>
      </c>
      <c r="AG113" s="939"/>
      <c r="AH113" s="939"/>
      <c r="AI113" s="939"/>
      <c r="AJ113" s="940"/>
      <c r="AK113" s="941">
        <v>107235</v>
      </c>
      <c r="AL113" s="939"/>
      <c r="AM113" s="939"/>
      <c r="AN113" s="939"/>
      <c r="AO113" s="940"/>
      <c r="AP113" s="942">
        <v>7.9</v>
      </c>
      <c r="AQ113" s="943"/>
      <c r="AR113" s="943"/>
      <c r="AS113" s="943"/>
      <c r="AT113" s="944"/>
      <c r="AU113" s="953"/>
      <c r="AV113" s="954"/>
      <c r="AW113" s="954"/>
      <c r="AX113" s="954"/>
      <c r="AY113" s="955"/>
      <c r="AZ113" s="797" t="s">
        <v>412</v>
      </c>
      <c r="BA113" s="798"/>
      <c r="BB113" s="798"/>
      <c r="BC113" s="798"/>
      <c r="BD113" s="798"/>
      <c r="BE113" s="798"/>
      <c r="BF113" s="798"/>
      <c r="BG113" s="798"/>
      <c r="BH113" s="798"/>
      <c r="BI113" s="798"/>
      <c r="BJ113" s="798"/>
      <c r="BK113" s="798"/>
      <c r="BL113" s="798"/>
      <c r="BM113" s="798"/>
      <c r="BN113" s="798"/>
      <c r="BO113" s="798"/>
      <c r="BP113" s="799"/>
      <c r="BQ113" s="800">
        <v>208733</v>
      </c>
      <c r="BR113" s="801"/>
      <c r="BS113" s="801"/>
      <c r="BT113" s="801"/>
      <c r="BU113" s="801"/>
      <c r="BV113" s="801">
        <v>293170</v>
      </c>
      <c r="BW113" s="801"/>
      <c r="BX113" s="801"/>
      <c r="BY113" s="801"/>
      <c r="BZ113" s="801"/>
      <c r="CA113" s="801">
        <v>250909</v>
      </c>
      <c r="CB113" s="801"/>
      <c r="CC113" s="801"/>
      <c r="CD113" s="801"/>
      <c r="CE113" s="801"/>
      <c r="CF113" s="878">
        <v>18.399999999999999</v>
      </c>
      <c r="CG113" s="879"/>
      <c r="CH113" s="879"/>
      <c r="CI113" s="879"/>
      <c r="CJ113" s="879"/>
      <c r="CK113" s="947"/>
      <c r="CL113" s="896"/>
      <c r="CM113" s="833" t="s">
        <v>413</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405</v>
      </c>
      <c r="DH113" s="814"/>
      <c r="DI113" s="814"/>
      <c r="DJ113" s="814"/>
      <c r="DK113" s="815"/>
      <c r="DL113" s="816" t="s">
        <v>405</v>
      </c>
      <c r="DM113" s="814"/>
      <c r="DN113" s="814"/>
      <c r="DO113" s="814"/>
      <c r="DP113" s="815"/>
      <c r="DQ113" s="816" t="s">
        <v>405</v>
      </c>
      <c r="DR113" s="814"/>
      <c r="DS113" s="814"/>
      <c r="DT113" s="814"/>
      <c r="DU113" s="815"/>
      <c r="DV113" s="784" t="s">
        <v>405</v>
      </c>
      <c r="DW113" s="785"/>
      <c r="DX113" s="785"/>
      <c r="DY113" s="785"/>
      <c r="DZ113" s="786"/>
    </row>
    <row r="114" spans="1:130" s="197" customFormat="1" ht="26.25" customHeight="1">
      <c r="A114" s="934"/>
      <c r="B114" s="935"/>
      <c r="C114" s="798" t="s">
        <v>414</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36125</v>
      </c>
      <c r="AB114" s="814"/>
      <c r="AC114" s="814"/>
      <c r="AD114" s="814"/>
      <c r="AE114" s="815"/>
      <c r="AF114" s="816">
        <v>36491</v>
      </c>
      <c r="AG114" s="814"/>
      <c r="AH114" s="814"/>
      <c r="AI114" s="814"/>
      <c r="AJ114" s="815"/>
      <c r="AK114" s="816">
        <v>44548</v>
      </c>
      <c r="AL114" s="814"/>
      <c r="AM114" s="814"/>
      <c r="AN114" s="814"/>
      <c r="AO114" s="815"/>
      <c r="AP114" s="784">
        <v>3.3</v>
      </c>
      <c r="AQ114" s="785"/>
      <c r="AR114" s="785"/>
      <c r="AS114" s="785"/>
      <c r="AT114" s="786"/>
      <c r="AU114" s="953"/>
      <c r="AV114" s="954"/>
      <c r="AW114" s="954"/>
      <c r="AX114" s="954"/>
      <c r="AY114" s="955"/>
      <c r="AZ114" s="797" t="s">
        <v>415</v>
      </c>
      <c r="BA114" s="798"/>
      <c r="BB114" s="798"/>
      <c r="BC114" s="798"/>
      <c r="BD114" s="798"/>
      <c r="BE114" s="798"/>
      <c r="BF114" s="798"/>
      <c r="BG114" s="798"/>
      <c r="BH114" s="798"/>
      <c r="BI114" s="798"/>
      <c r="BJ114" s="798"/>
      <c r="BK114" s="798"/>
      <c r="BL114" s="798"/>
      <c r="BM114" s="798"/>
      <c r="BN114" s="798"/>
      <c r="BO114" s="798"/>
      <c r="BP114" s="799"/>
      <c r="BQ114" s="800">
        <v>363022</v>
      </c>
      <c r="BR114" s="801"/>
      <c r="BS114" s="801"/>
      <c r="BT114" s="801"/>
      <c r="BU114" s="801"/>
      <c r="BV114" s="801">
        <v>312508</v>
      </c>
      <c r="BW114" s="801"/>
      <c r="BX114" s="801"/>
      <c r="BY114" s="801"/>
      <c r="BZ114" s="801"/>
      <c r="CA114" s="801">
        <v>367976</v>
      </c>
      <c r="CB114" s="801"/>
      <c r="CC114" s="801"/>
      <c r="CD114" s="801"/>
      <c r="CE114" s="801"/>
      <c r="CF114" s="878">
        <v>27</v>
      </c>
      <c r="CG114" s="879"/>
      <c r="CH114" s="879"/>
      <c r="CI114" s="879"/>
      <c r="CJ114" s="879"/>
      <c r="CK114" s="947"/>
      <c r="CL114" s="896"/>
      <c r="CM114" s="833" t="s">
        <v>416</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405</v>
      </c>
      <c r="DH114" s="814"/>
      <c r="DI114" s="814"/>
      <c r="DJ114" s="814"/>
      <c r="DK114" s="815"/>
      <c r="DL114" s="816" t="s">
        <v>405</v>
      </c>
      <c r="DM114" s="814"/>
      <c r="DN114" s="814"/>
      <c r="DO114" s="814"/>
      <c r="DP114" s="815"/>
      <c r="DQ114" s="816" t="s">
        <v>405</v>
      </c>
      <c r="DR114" s="814"/>
      <c r="DS114" s="814"/>
      <c r="DT114" s="814"/>
      <c r="DU114" s="815"/>
      <c r="DV114" s="784" t="s">
        <v>405</v>
      </c>
      <c r="DW114" s="785"/>
      <c r="DX114" s="785"/>
      <c r="DY114" s="785"/>
      <c r="DZ114" s="786"/>
    </row>
    <row r="115" spans="1:130" s="197" customFormat="1" ht="26.25" customHeight="1">
      <c r="A115" s="934"/>
      <c r="B115" s="935"/>
      <c r="C115" s="798" t="s">
        <v>417</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50</v>
      </c>
      <c r="AB115" s="939"/>
      <c r="AC115" s="939"/>
      <c r="AD115" s="939"/>
      <c r="AE115" s="940"/>
      <c r="AF115" s="941" t="s">
        <v>405</v>
      </c>
      <c r="AG115" s="939"/>
      <c r="AH115" s="939"/>
      <c r="AI115" s="939"/>
      <c r="AJ115" s="940"/>
      <c r="AK115" s="941" t="s">
        <v>405</v>
      </c>
      <c r="AL115" s="939"/>
      <c r="AM115" s="939"/>
      <c r="AN115" s="939"/>
      <c r="AO115" s="940"/>
      <c r="AP115" s="942" t="s">
        <v>405</v>
      </c>
      <c r="AQ115" s="943"/>
      <c r="AR115" s="943"/>
      <c r="AS115" s="943"/>
      <c r="AT115" s="944"/>
      <c r="AU115" s="953"/>
      <c r="AV115" s="954"/>
      <c r="AW115" s="954"/>
      <c r="AX115" s="954"/>
      <c r="AY115" s="955"/>
      <c r="AZ115" s="797" t="s">
        <v>418</v>
      </c>
      <c r="BA115" s="798"/>
      <c r="BB115" s="798"/>
      <c r="BC115" s="798"/>
      <c r="BD115" s="798"/>
      <c r="BE115" s="798"/>
      <c r="BF115" s="798"/>
      <c r="BG115" s="798"/>
      <c r="BH115" s="798"/>
      <c r="BI115" s="798"/>
      <c r="BJ115" s="798"/>
      <c r="BK115" s="798"/>
      <c r="BL115" s="798"/>
      <c r="BM115" s="798"/>
      <c r="BN115" s="798"/>
      <c r="BO115" s="798"/>
      <c r="BP115" s="799"/>
      <c r="BQ115" s="800">
        <v>16390</v>
      </c>
      <c r="BR115" s="801"/>
      <c r="BS115" s="801"/>
      <c r="BT115" s="801"/>
      <c r="BU115" s="801"/>
      <c r="BV115" s="801">
        <v>15130</v>
      </c>
      <c r="BW115" s="801"/>
      <c r="BX115" s="801"/>
      <c r="BY115" s="801"/>
      <c r="BZ115" s="801"/>
      <c r="CA115" s="801" t="s">
        <v>405</v>
      </c>
      <c r="CB115" s="801"/>
      <c r="CC115" s="801"/>
      <c r="CD115" s="801"/>
      <c r="CE115" s="801"/>
      <c r="CF115" s="878" t="s">
        <v>405</v>
      </c>
      <c r="CG115" s="879"/>
      <c r="CH115" s="879"/>
      <c r="CI115" s="879"/>
      <c r="CJ115" s="879"/>
      <c r="CK115" s="947"/>
      <c r="CL115" s="896"/>
      <c r="CM115" s="797" t="s">
        <v>419</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405</v>
      </c>
      <c r="DH115" s="814"/>
      <c r="DI115" s="814"/>
      <c r="DJ115" s="814"/>
      <c r="DK115" s="815"/>
      <c r="DL115" s="816" t="s">
        <v>405</v>
      </c>
      <c r="DM115" s="814"/>
      <c r="DN115" s="814"/>
      <c r="DO115" s="814"/>
      <c r="DP115" s="815"/>
      <c r="DQ115" s="816" t="s">
        <v>405</v>
      </c>
      <c r="DR115" s="814"/>
      <c r="DS115" s="814"/>
      <c r="DT115" s="814"/>
      <c r="DU115" s="815"/>
      <c r="DV115" s="784" t="s">
        <v>405</v>
      </c>
      <c r="DW115" s="785"/>
      <c r="DX115" s="785"/>
      <c r="DY115" s="785"/>
      <c r="DZ115" s="786"/>
    </row>
    <row r="116" spans="1:130" s="197" customFormat="1" ht="26.25" customHeight="1">
      <c r="A116" s="936"/>
      <c r="B116" s="937"/>
      <c r="C116" s="876" t="s">
        <v>420</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558</v>
      </c>
      <c r="AB116" s="814"/>
      <c r="AC116" s="814"/>
      <c r="AD116" s="814"/>
      <c r="AE116" s="815"/>
      <c r="AF116" s="816">
        <v>198</v>
      </c>
      <c r="AG116" s="814"/>
      <c r="AH116" s="814"/>
      <c r="AI116" s="814"/>
      <c r="AJ116" s="815"/>
      <c r="AK116" s="816">
        <v>354</v>
      </c>
      <c r="AL116" s="814"/>
      <c r="AM116" s="814"/>
      <c r="AN116" s="814"/>
      <c r="AO116" s="815"/>
      <c r="AP116" s="784">
        <v>0</v>
      </c>
      <c r="AQ116" s="785"/>
      <c r="AR116" s="785"/>
      <c r="AS116" s="785"/>
      <c r="AT116" s="786"/>
      <c r="AU116" s="953"/>
      <c r="AV116" s="954"/>
      <c r="AW116" s="954"/>
      <c r="AX116" s="954"/>
      <c r="AY116" s="955"/>
      <c r="AZ116" s="797" t="s">
        <v>421</v>
      </c>
      <c r="BA116" s="798"/>
      <c r="BB116" s="798"/>
      <c r="BC116" s="798"/>
      <c r="BD116" s="798"/>
      <c r="BE116" s="798"/>
      <c r="BF116" s="798"/>
      <c r="BG116" s="798"/>
      <c r="BH116" s="798"/>
      <c r="BI116" s="798"/>
      <c r="BJ116" s="798"/>
      <c r="BK116" s="798"/>
      <c r="BL116" s="798"/>
      <c r="BM116" s="798"/>
      <c r="BN116" s="798"/>
      <c r="BO116" s="798"/>
      <c r="BP116" s="799"/>
      <c r="BQ116" s="800" t="s">
        <v>405</v>
      </c>
      <c r="BR116" s="801"/>
      <c r="BS116" s="801"/>
      <c r="BT116" s="801"/>
      <c r="BU116" s="801"/>
      <c r="BV116" s="801" t="s">
        <v>405</v>
      </c>
      <c r="BW116" s="801"/>
      <c r="BX116" s="801"/>
      <c r="BY116" s="801"/>
      <c r="BZ116" s="801"/>
      <c r="CA116" s="801" t="s">
        <v>405</v>
      </c>
      <c r="CB116" s="801"/>
      <c r="CC116" s="801"/>
      <c r="CD116" s="801"/>
      <c r="CE116" s="801"/>
      <c r="CF116" s="878" t="s">
        <v>405</v>
      </c>
      <c r="CG116" s="879"/>
      <c r="CH116" s="879"/>
      <c r="CI116" s="879"/>
      <c r="CJ116" s="879"/>
      <c r="CK116" s="947"/>
      <c r="CL116" s="896"/>
      <c r="CM116" s="833" t="s">
        <v>422</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405</v>
      </c>
      <c r="DH116" s="814"/>
      <c r="DI116" s="814"/>
      <c r="DJ116" s="814"/>
      <c r="DK116" s="815"/>
      <c r="DL116" s="816" t="s">
        <v>405</v>
      </c>
      <c r="DM116" s="814"/>
      <c r="DN116" s="814"/>
      <c r="DO116" s="814"/>
      <c r="DP116" s="815"/>
      <c r="DQ116" s="816" t="s">
        <v>405</v>
      </c>
      <c r="DR116" s="814"/>
      <c r="DS116" s="814"/>
      <c r="DT116" s="814"/>
      <c r="DU116" s="815"/>
      <c r="DV116" s="784" t="s">
        <v>405</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423</v>
      </c>
      <c r="Z117" s="919"/>
      <c r="AA117" s="924">
        <v>471638</v>
      </c>
      <c r="AB117" s="925"/>
      <c r="AC117" s="925"/>
      <c r="AD117" s="925"/>
      <c r="AE117" s="926"/>
      <c r="AF117" s="928">
        <v>458499</v>
      </c>
      <c r="AG117" s="925"/>
      <c r="AH117" s="925"/>
      <c r="AI117" s="925"/>
      <c r="AJ117" s="926"/>
      <c r="AK117" s="928">
        <v>436752</v>
      </c>
      <c r="AL117" s="925"/>
      <c r="AM117" s="925"/>
      <c r="AN117" s="925"/>
      <c r="AO117" s="926"/>
      <c r="AP117" s="929"/>
      <c r="AQ117" s="930"/>
      <c r="AR117" s="930"/>
      <c r="AS117" s="930"/>
      <c r="AT117" s="931"/>
      <c r="AU117" s="953"/>
      <c r="AV117" s="954"/>
      <c r="AW117" s="954"/>
      <c r="AX117" s="954"/>
      <c r="AY117" s="955"/>
      <c r="AZ117" s="875" t="s">
        <v>424</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425</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397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395</v>
      </c>
      <c r="AB118" s="918"/>
      <c r="AC118" s="918"/>
      <c r="AD118" s="918"/>
      <c r="AE118" s="919"/>
      <c r="AF118" s="920" t="s">
        <v>284</v>
      </c>
      <c r="AG118" s="918"/>
      <c r="AH118" s="918"/>
      <c r="AI118" s="918"/>
      <c r="AJ118" s="919"/>
      <c r="AK118" s="920" t="s">
        <v>283</v>
      </c>
      <c r="AL118" s="918"/>
      <c r="AM118" s="918"/>
      <c r="AN118" s="918"/>
      <c r="AO118" s="919"/>
      <c r="AP118" s="921" t="s">
        <v>396</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426</v>
      </c>
      <c r="BP118" s="868"/>
      <c r="BQ118" s="887">
        <v>3664161</v>
      </c>
      <c r="BR118" s="888"/>
      <c r="BS118" s="888"/>
      <c r="BT118" s="888"/>
      <c r="BU118" s="888"/>
      <c r="BV118" s="888">
        <v>3108709</v>
      </c>
      <c r="BW118" s="888"/>
      <c r="BX118" s="888"/>
      <c r="BY118" s="888"/>
      <c r="BZ118" s="888"/>
      <c r="CA118" s="888">
        <v>2872912</v>
      </c>
      <c r="CB118" s="888"/>
      <c r="CC118" s="888"/>
      <c r="CD118" s="888"/>
      <c r="CE118" s="888"/>
      <c r="CF118" s="773"/>
      <c r="CG118" s="774"/>
      <c r="CH118" s="774"/>
      <c r="CI118" s="774"/>
      <c r="CJ118" s="871"/>
      <c r="CK118" s="947"/>
      <c r="CL118" s="896"/>
      <c r="CM118" s="833" t="s">
        <v>427</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428</v>
      </c>
      <c r="DH118" s="814"/>
      <c r="DI118" s="814"/>
      <c r="DJ118" s="814"/>
      <c r="DK118" s="815"/>
      <c r="DL118" s="816" t="s">
        <v>428</v>
      </c>
      <c r="DM118" s="814"/>
      <c r="DN118" s="814"/>
      <c r="DO118" s="814"/>
      <c r="DP118" s="815"/>
      <c r="DQ118" s="816" t="s">
        <v>428</v>
      </c>
      <c r="DR118" s="814"/>
      <c r="DS118" s="814"/>
      <c r="DT118" s="814"/>
      <c r="DU118" s="815"/>
      <c r="DV118" s="784" t="s">
        <v>428</v>
      </c>
      <c r="DW118" s="785"/>
      <c r="DX118" s="785"/>
      <c r="DY118" s="785"/>
      <c r="DZ118" s="786"/>
    </row>
    <row r="119" spans="1:130" s="197" customFormat="1" ht="26.25" customHeight="1">
      <c r="A119" s="893" t="s">
        <v>400</v>
      </c>
      <c r="B119" s="894"/>
      <c r="C119" s="899" t="s">
        <v>401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428</v>
      </c>
      <c r="AB119" s="903"/>
      <c r="AC119" s="903"/>
      <c r="AD119" s="903"/>
      <c r="AE119" s="904"/>
      <c r="AF119" s="905" t="s">
        <v>428</v>
      </c>
      <c r="AG119" s="903"/>
      <c r="AH119" s="903"/>
      <c r="AI119" s="903"/>
      <c r="AJ119" s="904"/>
      <c r="AK119" s="905" t="s">
        <v>428</v>
      </c>
      <c r="AL119" s="903"/>
      <c r="AM119" s="903"/>
      <c r="AN119" s="903"/>
      <c r="AO119" s="904"/>
      <c r="AP119" s="906" t="s">
        <v>428</v>
      </c>
      <c r="AQ119" s="907"/>
      <c r="AR119" s="907"/>
      <c r="AS119" s="907"/>
      <c r="AT119" s="908"/>
      <c r="AU119" s="909" t="s">
        <v>429</v>
      </c>
      <c r="AV119" s="910"/>
      <c r="AW119" s="910"/>
      <c r="AX119" s="910"/>
      <c r="AY119" s="911"/>
      <c r="AZ119" s="846" t="s">
        <v>430</v>
      </c>
      <c r="BA119" s="788"/>
      <c r="BB119" s="788"/>
      <c r="BC119" s="788"/>
      <c r="BD119" s="788"/>
      <c r="BE119" s="788"/>
      <c r="BF119" s="788"/>
      <c r="BG119" s="788"/>
      <c r="BH119" s="788"/>
      <c r="BI119" s="788"/>
      <c r="BJ119" s="788"/>
      <c r="BK119" s="788"/>
      <c r="BL119" s="788"/>
      <c r="BM119" s="788"/>
      <c r="BN119" s="788"/>
      <c r="BO119" s="788"/>
      <c r="BP119" s="789"/>
      <c r="BQ119" s="829">
        <v>1288178</v>
      </c>
      <c r="BR119" s="830"/>
      <c r="BS119" s="830"/>
      <c r="BT119" s="830"/>
      <c r="BU119" s="830"/>
      <c r="BV119" s="830">
        <v>1419640</v>
      </c>
      <c r="BW119" s="830"/>
      <c r="BX119" s="830"/>
      <c r="BY119" s="830"/>
      <c r="BZ119" s="830"/>
      <c r="CA119" s="830">
        <v>1423485</v>
      </c>
      <c r="CB119" s="830"/>
      <c r="CC119" s="830"/>
      <c r="CD119" s="830"/>
      <c r="CE119" s="830"/>
      <c r="CF119" s="891">
        <v>104.3</v>
      </c>
      <c r="CG119" s="892"/>
      <c r="CH119" s="892"/>
      <c r="CI119" s="892"/>
      <c r="CJ119" s="892"/>
      <c r="CK119" s="948"/>
      <c r="CL119" s="898"/>
      <c r="CM119" s="855" t="s">
        <v>431</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428</v>
      </c>
      <c r="DH119" s="747"/>
      <c r="DI119" s="747"/>
      <c r="DJ119" s="747"/>
      <c r="DK119" s="748"/>
      <c r="DL119" s="749" t="s">
        <v>428</v>
      </c>
      <c r="DM119" s="747"/>
      <c r="DN119" s="747"/>
      <c r="DO119" s="747"/>
      <c r="DP119" s="748"/>
      <c r="DQ119" s="749" t="s">
        <v>428</v>
      </c>
      <c r="DR119" s="747"/>
      <c r="DS119" s="747"/>
      <c r="DT119" s="747"/>
      <c r="DU119" s="748"/>
      <c r="DV119" s="837" t="s">
        <v>428</v>
      </c>
      <c r="DW119" s="838"/>
      <c r="DX119" s="838"/>
      <c r="DY119" s="838"/>
      <c r="DZ119" s="839"/>
    </row>
    <row r="120" spans="1:130" s="197" customFormat="1" ht="26.25" customHeight="1">
      <c r="A120" s="895"/>
      <c r="B120" s="896"/>
      <c r="C120" s="833" t="s">
        <v>406</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428</v>
      </c>
      <c r="AB120" s="814"/>
      <c r="AC120" s="814"/>
      <c r="AD120" s="814"/>
      <c r="AE120" s="815"/>
      <c r="AF120" s="816" t="s">
        <v>428</v>
      </c>
      <c r="AG120" s="814"/>
      <c r="AH120" s="814"/>
      <c r="AI120" s="814"/>
      <c r="AJ120" s="815"/>
      <c r="AK120" s="816" t="s">
        <v>428</v>
      </c>
      <c r="AL120" s="814"/>
      <c r="AM120" s="814"/>
      <c r="AN120" s="814"/>
      <c r="AO120" s="815"/>
      <c r="AP120" s="784" t="s">
        <v>428</v>
      </c>
      <c r="AQ120" s="785"/>
      <c r="AR120" s="785"/>
      <c r="AS120" s="785"/>
      <c r="AT120" s="786"/>
      <c r="AU120" s="912"/>
      <c r="AV120" s="913"/>
      <c r="AW120" s="913"/>
      <c r="AX120" s="913"/>
      <c r="AY120" s="914"/>
      <c r="AZ120" s="797" t="s">
        <v>432</v>
      </c>
      <c r="BA120" s="798"/>
      <c r="BB120" s="798"/>
      <c r="BC120" s="798"/>
      <c r="BD120" s="798"/>
      <c r="BE120" s="798"/>
      <c r="BF120" s="798"/>
      <c r="BG120" s="798"/>
      <c r="BH120" s="798"/>
      <c r="BI120" s="798"/>
      <c r="BJ120" s="798"/>
      <c r="BK120" s="798"/>
      <c r="BL120" s="798"/>
      <c r="BM120" s="798"/>
      <c r="BN120" s="798"/>
      <c r="BO120" s="798"/>
      <c r="BP120" s="799"/>
      <c r="BQ120" s="800">
        <v>10965</v>
      </c>
      <c r="BR120" s="801"/>
      <c r="BS120" s="801"/>
      <c r="BT120" s="801"/>
      <c r="BU120" s="801"/>
      <c r="BV120" s="801">
        <v>9503</v>
      </c>
      <c r="BW120" s="801"/>
      <c r="BX120" s="801"/>
      <c r="BY120" s="801"/>
      <c r="BZ120" s="801"/>
      <c r="CA120" s="801">
        <v>6488</v>
      </c>
      <c r="CB120" s="801"/>
      <c r="CC120" s="801"/>
      <c r="CD120" s="801"/>
      <c r="CE120" s="801"/>
      <c r="CF120" s="878">
        <v>0.5</v>
      </c>
      <c r="CG120" s="879"/>
      <c r="CH120" s="879"/>
      <c r="CI120" s="879"/>
      <c r="CJ120" s="879"/>
      <c r="CK120" s="880" t="s">
        <v>433</v>
      </c>
      <c r="CL120" s="840"/>
      <c r="CM120" s="840"/>
      <c r="CN120" s="840"/>
      <c r="CO120" s="841"/>
      <c r="CP120" s="884" t="s">
        <v>434</v>
      </c>
      <c r="CQ120" s="885"/>
      <c r="CR120" s="885"/>
      <c r="CS120" s="885"/>
      <c r="CT120" s="885"/>
      <c r="CU120" s="885"/>
      <c r="CV120" s="885"/>
      <c r="CW120" s="885"/>
      <c r="CX120" s="885"/>
      <c r="CY120" s="885"/>
      <c r="CZ120" s="885"/>
      <c r="DA120" s="885"/>
      <c r="DB120" s="885"/>
      <c r="DC120" s="885"/>
      <c r="DD120" s="885"/>
      <c r="DE120" s="885"/>
      <c r="DF120" s="886"/>
      <c r="DG120" s="829">
        <v>753357</v>
      </c>
      <c r="DH120" s="830"/>
      <c r="DI120" s="830"/>
      <c r="DJ120" s="830"/>
      <c r="DK120" s="830"/>
      <c r="DL120" s="830">
        <v>407922</v>
      </c>
      <c r="DM120" s="830"/>
      <c r="DN120" s="830"/>
      <c r="DO120" s="830"/>
      <c r="DP120" s="830"/>
      <c r="DQ120" s="830">
        <v>361279</v>
      </c>
      <c r="DR120" s="830"/>
      <c r="DS120" s="830"/>
      <c r="DT120" s="830"/>
      <c r="DU120" s="830"/>
      <c r="DV120" s="831">
        <v>26.5</v>
      </c>
      <c r="DW120" s="831"/>
      <c r="DX120" s="831"/>
      <c r="DY120" s="831"/>
      <c r="DZ120" s="832"/>
    </row>
    <row r="121" spans="1:130" s="197" customFormat="1" ht="26.25" customHeight="1">
      <c r="A121" s="895"/>
      <c r="B121" s="896"/>
      <c r="C121" s="872" t="s">
        <v>435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428</v>
      </c>
      <c r="AB121" s="814"/>
      <c r="AC121" s="814"/>
      <c r="AD121" s="814"/>
      <c r="AE121" s="815"/>
      <c r="AF121" s="816" t="s">
        <v>428</v>
      </c>
      <c r="AG121" s="814"/>
      <c r="AH121" s="814"/>
      <c r="AI121" s="814"/>
      <c r="AJ121" s="815"/>
      <c r="AK121" s="816" t="s">
        <v>428</v>
      </c>
      <c r="AL121" s="814"/>
      <c r="AM121" s="814"/>
      <c r="AN121" s="814"/>
      <c r="AO121" s="815"/>
      <c r="AP121" s="784" t="s">
        <v>428</v>
      </c>
      <c r="AQ121" s="785"/>
      <c r="AR121" s="785"/>
      <c r="AS121" s="785"/>
      <c r="AT121" s="786"/>
      <c r="AU121" s="912"/>
      <c r="AV121" s="913"/>
      <c r="AW121" s="913"/>
      <c r="AX121" s="913"/>
      <c r="AY121" s="914"/>
      <c r="AZ121" s="875" t="s">
        <v>436</v>
      </c>
      <c r="BA121" s="876"/>
      <c r="BB121" s="876"/>
      <c r="BC121" s="876"/>
      <c r="BD121" s="876"/>
      <c r="BE121" s="876"/>
      <c r="BF121" s="876"/>
      <c r="BG121" s="876"/>
      <c r="BH121" s="876"/>
      <c r="BI121" s="876"/>
      <c r="BJ121" s="876"/>
      <c r="BK121" s="876"/>
      <c r="BL121" s="876"/>
      <c r="BM121" s="876"/>
      <c r="BN121" s="876"/>
      <c r="BO121" s="876"/>
      <c r="BP121" s="877"/>
      <c r="BQ121" s="887">
        <v>2598212</v>
      </c>
      <c r="BR121" s="888"/>
      <c r="BS121" s="888"/>
      <c r="BT121" s="888"/>
      <c r="BU121" s="888"/>
      <c r="BV121" s="888">
        <v>2580786</v>
      </c>
      <c r="BW121" s="888"/>
      <c r="BX121" s="888"/>
      <c r="BY121" s="888"/>
      <c r="BZ121" s="888"/>
      <c r="CA121" s="888">
        <v>2388571</v>
      </c>
      <c r="CB121" s="888"/>
      <c r="CC121" s="888"/>
      <c r="CD121" s="888"/>
      <c r="CE121" s="888"/>
      <c r="CF121" s="889">
        <v>175</v>
      </c>
      <c r="CG121" s="890"/>
      <c r="CH121" s="890"/>
      <c r="CI121" s="890"/>
      <c r="CJ121" s="890"/>
      <c r="CK121" s="881"/>
      <c r="CL121" s="842"/>
      <c r="CM121" s="842"/>
      <c r="CN121" s="842"/>
      <c r="CO121" s="843"/>
      <c r="CP121" s="858" t="s">
        <v>378</v>
      </c>
      <c r="CQ121" s="859"/>
      <c r="CR121" s="859"/>
      <c r="CS121" s="859"/>
      <c r="CT121" s="859"/>
      <c r="CU121" s="859"/>
      <c r="CV121" s="859"/>
      <c r="CW121" s="859"/>
      <c r="CX121" s="859"/>
      <c r="CY121" s="859"/>
      <c r="CZ121" s="859"/>
      <c r="DA121" s="859"/>
      <c r="DB121" s="859"/>
      <c r="DC121" s="859"/>
      <c r="DD121" s="859"/>
      <c r="DE121" s="859"/>
      <c r="DF121" s="860"/>
      <c r="DG121" s="800">
        <v>237799</v>
      </c>
      <c r="DH121" s="801"/>
      <c r="DI121" s="801"/>
      <c r="DJ121" s="801"/>
      <c r="DK121" s="801"/>
      <c r="DL121" s="801">
        <v>186801</v>
      </c>
      <c r="DM121" s="801"/>
      <c r="DN121" s="801"/>
      <c r="DO121" s="801"/>
      <c r="DP121" s="801"/>
      <c r="DQ121" s="801">
        <v>156867</v>
      </c>
      <c r="DR121" s="801"/>
      <c r="DS121" s="801"/>
      <c r="DT121" s="801"/>
      <c r="DU121" s="801"/>
      <c r="DV121" s="853">
        <v>11.5</v>
      </c>
      <c r="DW121" s="853"/>
      <c r="DX121" s="853"/>
      <c r="DY121" s="853"/>
      <c r="DZ121" s="854"/>
    </row>
    <row r="122" spans="1:130" s="197" customFormat="1" ht="26.25" customHeight="1">
      <c r="A122" s="895"/>
      <c r="B122" s="896"/>
      <c r="C122" s="833" t="s">
        <v>416</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437</v>
      </c>
      <c r="BP122" s="868"/>
      <c r="BQ122" s="869">
        <v>3897355</v>
      </c>
      <c r="BR122" s="870"/>
      <c r="BS122" s="870"/>
      <c r="BT122" s="870"/>
      <c r="BU122" s="870"/>
      <c r="BV122" s="870">
        <v>4009929</v>
      </c>
      <c r="BW122" s="870"/>
      <c r="BX122" s="870"/>
      <c r="BY122" s="870"/>
      <c r="BZ122" s="870"/>
      <c r="CA122" s="870">
        <v>3818544</v>
      </c>
      <c r="CB122" s="870"/>
      <c r="CC122" s="870"/>
      <c r="CD122" s="870"/>
      <c r="CE122" s="870"/>
      <c r="CF122" s="773"/>
      <c r="CG122" s="774"/>
      <c r="CH122" s="774"/>
      <c r="CI122" s="774"/>
      <c r="CJ122" s="871"/>
      <c r="CK122" s="881"/>
      <c r="CL122" s="842"/>
      <c r="CM122" s="842"/>
      <c r="CN122" s="842"/>
      <c r="CO122" s="843"/>
      <c r="CP122" s="858" t="s">
        <v>438</v>
      </c>
      <c r="CQ122" s="859"/>
      <c r="CR122" s="859"/>
      <c r="CS122" s="859"/>
      <c r="CT122" s="859"/>
      <c r="CU122" s="859"/>
      <c r="CV122" s="859"/>
      <c r="CW122" s="859"/>
      <c r="CX122" s="859"/>
      <c r="CY122" s="859"/>
      <c r="CZ122" s="859"/>
      <c r="DA122" s="859"/>
      <c r="DB122" s="859"/>
      <c r="DC122" s="859"/>
      <c r="DD122" s="859"/>
      <c r="DE122" s="859"/>
      <c r="DF122" s="860"/>
      <c r="DG122" s="800" t="s">
        <v>439</v>
      </c>
      <c r="DH122" s="801"/>
      <c r="DI122" s="801"/>
      <c r="DJ122" s="801"/>
      <c r="DK122" s="801"/>
      <c r="DL122" s="801" t="s">
        <v>439</v>
      </c>
      <c r="DM122" s="801"/>
      <c r="DN122" s="801"/>
      <c r="DO122" s="801"/>
      <c r="DP122" s="801"/>
      <c r="DQ122" s="801" t="s">
        <v>439</v>
      </c>
      <c r="DR122" s="801"/>
      <c r="DS122" s="801"/>
      <c r="DT122" s="801"/>
      <c r="DU122" s="801"/>
      <c r="DV122" s="853" t="s">
        <v>439</v>
      </c>
      <c r="DW122" s="853"/>
      <c r="DX122" s="853"/>
      <c r="DY122" s="853"/>
      <c r="DZ122" s="854"/>
    </row>
    <row r="123" spans="1:130" s="197" customFormat="1" ht="26.25" customHeight="1" thickBot="1">
      <c r="A123" s="895"/>
      <c r="B123" s="896"/>
      <c r="C123" s="833" t="s">
        <v>422</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439</v>
      </c>
      <c r="AB123" s="814"/>
      <c r="AC123" s="814"/>
      <c r="AD123" s="814"/>
      <c r="AE123" s="815"/>
      <c r="AF123" s="816" t="s">
        <v>439</v>
      </c>
      <c r="AG123" s="814"/>
      <c r="AH123" s="814"/>
      <c r="AI123" s="814"/>
      <c r="AJ123" s="815"/>
      <c r="AK123" s="816" t="s">
        <v>439</v>
      </c>
      <c r="AL123" s="814"/>
      <c r="AM123" s="814"/>
      <c r="AN123" s="814"/>
      <c r="AO123" s="815"/>
      <c r="AP123" s="784" t="s">
        <v>439</v>
      </c>
      <c r="AQ123" s="785"/>
      <c r="AR123" s="785"/>
      <c r="AS123" s="785"/>
      <c r="AT123" s="786"/>
      <c r="AU123" s="864" t="s">
        <v>440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439</v>
      </c>
      <c r="BR123" s="862"/>
      <c r="BS123" s="862"/>
      <c r="BT123" s="862"/>
      <c r="BU123" s="862"/>
      <c r="BV123" s="862" t="s">
        <v>439</v>
      </c>
      <c r="BW123" s="862"/>
      <c r="BX123" s="862"/>
      <c r="BY123" s="862"/>
      <c r="BZ123" s="862"/>
      <c r="CA123" s="862" t="s">
        <v>439</v>
      </c>
      <c r="CB123" s="862"/>
      <c r="CC123" s="862"/>
      <c r="CD123" s="862"/>
      <c r="CE123" s="862"/>
      <c r="CF123" s="760"/>
      <c r="CG123" s="761"/>
      <c r="CH123" s="761"/>
      <c r="CI123" s="761"/>
      <c r="CJ123" s="863"/>
      <c r="CK123" s="881"/>
      <c r="CL123" s="842"/>
      <c r="CM123" s="842"/>
      <c r="CN123" s="842"/>
      <c r="CO123" s="843"/>
      <c r="CP123" s="858" t="s">
        <v>441</v>
      </c>
      <c r="CQ123" s="859"/>
      <c r="CR123" s="859"/>
      <c r="CS123" s="859"/>
      <c r="CT123" s="859"/>
      <c r="CU123" s="859"/>
      <c r="CV123" s="859"/>
      <c r="CW123" s="859"/>
      <c r="CX123" s="859"/>
      <c r="CY123" s="859"/>
      <c r="CZ123" s="859"/>
      <c r="DA123" s="859"/>
      <c r="DB123" s="859"/>
      <c r="DC123" s="859"/>
      <c r="DD123" s="859"/>
      <c r="DE123" s="859"/>
      <c r="DF123" s="860"/>
      <c r="DG123" s="813" t="s">
        <v>439</v>
      </c>
      <c r="DH123" s="814"/>
      <c r="DI123" s="814"/>
      <c r="DJ123" s="814"/>
      <c r="DK123" s="815"/>
      <c r="DL123" s="816" t="s">
        <v>439</v>
      </c>
      <c r="DM123" s="814"/>
      <c r="DN123" s="814"/>
      <c r="DO123" s="814"/>
      <c r="DP123" s="815"/>
      <c r="DQ123" s="816" t="s">
        <v>439</v>
      </c>
      <c r="DR123" s="814"/>
      <c r="DS123" s="814"/>
      <c r="DT123" s="814"/>
      <c r="DU123" s="815"/>
      <c r="DV123" s="784" t="s">
        <v>439</v>
      </c>
      <c r="DW123" s="785"/>
      <c r="DX123" s="785"/>
      <c r="DY123" s="785"/>
      <c r="DZ123" s="786"/>
    </row>
    <row r="124" spans="1:130" s="197" customFormat="1" ht="26.25" customHeight="1">
      <c r="A124" s="895"/>
      <c r="B124" s="896"/>
      <c r="C124" s="833" t="s">
        <v>425</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439</v>
      </c>
      <c r="AB124" s="814"/>
      <c r="AC124" s="814"/>
      <c r="AD124" s="814"/>
      <c r="AE124" s="815"/>
      <c r="AF124" s="816" t="s">
        <v>439</v>
      </c>
      <c r="AG124" s="814"/>
      <c r="AH124" s="814"/>
      <c r="AI124" s="814"/>
      <c r="AJ124" s="815"/>
      <c r="AK124" s="816" t="s">
        <v>439</v>
      </c>
      <c r="AL124" s="814"/>
      <c r="AM124" s="814"/>
      <c r="AN124" s="814"/>
      <c r="AO124" s="815"/>
      <c r="AP124" s="784" t="s">
        <v>439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442</v>
      </c>
      <c r="CQ124" s="859"/>
      <c r="CR124" s="859"/>
      <c r="CS124" s="859"/>
      <c r="CT124" s="859"/>
      <c r="CU124" s="859"/>
      <c r="CV124" s="859"/>
      <c r="CW124" s="859"/>
      <c r="CX124" s="859"/>
      <c r="CY124" s="859"/>
      <c r="CZ124" s="859"/>
      <c r="DA124" s="859"/>
      <c r="DB124" s="859"/>
      <c r="DC124" s="859"/>
      <c r="DD124" s="859"/>
      <c r="DE124" s="859"/>
      <c r="DF124" s="860"/>
      <c r="DG124" s="746" t="s">
        <v>439</v>
      </c>
      <c r="DH124" s="747"/>
      <c r="DI124" s="747"/>
      <c r="DJ124" s="747"/>
      <c r="DK124" s="748"/>
      <c r="DL124" s="749" t="s">
        <v>439</v>
      </c>
      <c r="DM124" s="747"/>
      <c r="DN124" s="747"/>
      <c r="DO124" s="747"/>
      <c r="DP124" s="748"/>
      <c r="DQ124" s="749" t="s">
        <v>439</v>
      </c>
      <c r="DR124" s="747"/>
      <c r="DS124" s="747"/>
      <c r="DT124" s="747"/>
      <c r="DU124" s="748"/>
      <c r="DV124" s="837" t="s">
        <v>439</v>
      </c>
      <c r="DW124" s="838"/>
      <c r="DX124" s="838"/>
      <c r="DY124" s="838"/>
      <c r="DZ124" s="839"/>
    </row>
    <row r="125" spans="1:130" s="197" customFormat="1" ht="26.25" customHeight="1" thickBot="1">
      <c r="A125" s="895"/>
      <c r="B125" s="896"/>
      <c r="C125" s="833" t="s">
        <v>427</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439</v>
      </c>
      <c r="AB125" s="814"/>
      <c r="AC125" s="814"/>
      <c r="AD125" s="814"/>
      <c r="AE125" s="815"/>
      <c r="AF125" s="816" t="s">
        <v>439</v>
      </c>
      <c r="AG125" s="814"/>
      <c r="AH125" s="814"/>
      <c r="AI125" s="814"/>
      <c r="AJ125" s="815"/>
      <c r="AK125" s="816" t="s">
        <v>439</v>
      </c>
      <c r="AL125" s="814"/>
      <c r="AM125" s="814"/>
      <c r="AN125" s="814"/>
      <c r="AO125" s="815"/>
      <c r="AP125" s="784" t="s">
        <v>439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443</v>
      </c>
      <c r="CL125" s="840"/>
      <c r="CM125" s="840"/>
      <c r="CN125" s="840"/>
      <c r="CO125" s="841"/>
      <c r="CP125" s="846" t="s">
        <v>444</v>
      </c>
      <c r="CQ125" s="788"/>
      <c r="CR125" s="788"/>
      <c r="CS125" s="788"/>
      <c r="CT125" s="788"/>
      <c r="CU125" s="788"/>
      <c r="CV125" s="788"/>
      <c r="CW125" s="788"/>
      <c r="CX125" s="788"/>
      <c r="CY125" s="788"/>
      <c r="CZ125" s="788"/>
      <c r="DA125" s="788"/>
      <c r="DB125" s="788"/>
      <c r="DC125" s="788"/>
      <c r="DD125" s="788"/>
      <c r="DE125" s="788"/>
      <c r="DF125" s="789"/>
      <c r="DG125" s="829" t="s">
        <v>439</v>
      </c>
      <c r="DH125" s="830"/>
      <c r="DI125" s="830"/>
      <c r="DJ125" s="830"/>
      <c r="DK125" s="830"/>
      <c r="DL125" s="830" t="s">
        <v>439</v>
      </c>
      <c r="DM125" s="830"/>
      <c r="DN125" s="830"/>
      <c r="DO125" s="830"/>
      <c r="DP125" s="830"/>
      <c r="DQ125" s="830" t="s">
        <v>439</v>
      </c>
      <c r="DR125" s="830"/>
      <c r="DS125" s="830"/>
      <c r="DT125" s="830"/>
      <c r="DU125" s="830"/>
      <c r="DV125" s="831" t="s">
        <v>439</v>
      </c>
      <c r="DW125" s="831"/>
      <c r="DX125" s="831"/>
      <c r="DY125" s="831"/>
      <c r="DZ125" s="832"/>
    </row>
    <row r="126" spans="1:130" s="197" customFormat="1" ht="26.25" customHeight="1">
      <c r="A126" s="895"/>
      <c r="B126" s="896"/>
      <c r="C126" s="833" t="s">
        <v>431</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439</v>
      </c>
      <c r="AB126" s="814"/>
      <c r="AC126" s="814"/>
      <c r="AD126" s="814"/>
      <c r="AE126" s="815"/>
      <c r="AF126" s="816" t="s">
        <v>439</v>
      </c>
      <c r="AG126" s="814"/>
      <c r="AH126" s="814"/>
      <c r="AI126" s="814"/>
      <c r="AJ126" s="815"/>
      <c r="AK126" s="816" t="s">
        <v>439</v>
      </c>
      <c r="AL126" s="814"/>
      <c r="AM126" s="814"/>
      <c r="AN126" s="814"/>
      <c r="AO126" s="815"/>
      <c r="AP126" s="784" t="s">
        <v>439</v>
      </c>
      <c r="AQ126" s="785"/>
      <c r="AR126" s="785"/>
      <c r="AS126" s="785"/>
      <c r="AT126" s="786"/>
      <c r="AU126" s="233"/>
      <c r="AV126" s="233"/>
      <c r="AW126" s="233"/>
      <c r="AX126" s="836" t="s">
        <v>445</v>
      </c>
      <c r="AY126" s="794"/>
      <c r="AZ126" s="794"/>
      <c r="BA126" s="794"/>
      <c r="BB126" s="794"/>
      <c r="BC126" s="794"/>
      <c r="BD126" s="794"/>
      <c r="BE126" s="795"/>
      <c r="BF126" s="793" t="s">
        <v>446</v>
      </c>
      <c r="BG126" s="794"/>
      <c r="BH126" s="794"/>
      <c r="BI126" s="794"/>
      <c r="BJ126" s="794"/>
      <c r="BK126" s="794"/>
      <c r="BL126" s="795"/>
      <c r="BM126" s="793" t="s">
        <v>447</v>
      </c>
      <c r="BN126" s="794"/>
      <c r="BO126" s="794"/>
      <c r="BP126" s="794"/>
      <c r="BQ126" s="794"/>
      <c r="BR126" s="794"/>
      <c r="BS126" s="795"/>
      <c r="BT126" s="793" t="s">
        <v>448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449</v>
      </c>
      <c r="CQ126" s="798"/>
      <c r="CR126" s="798"/>
      <c r="CS126" s="798"/>
      <c r="CT126" s="798"/>
      <c r="CU126" s="798"/>
      <c r="CV126" s="798"/>
      <c r="CW126" s="798"/>
      <c r="CX126" s="798"/>
      <c r="CY126" s="798"/>
      <c r="CZ126" s="798"/>
      <c r="DA126" s="798"/>
      <c r="DB126" s="798"/>
      <c r="DC126" s="798"/>
      <c r="DD126" s="798"/>
      <c r="DE126" s="798"/>
      <c r="DF126" s="799"/>
      <c r="DG126" s="800" t="s">
        <v>439</v>
      </c>
      <c r="DH126" s="801"/>
      <c r="DI126" s="801"/>
      <c r="DJ126" s="801"/>
      <c r="DK126" s="801"/>
      <c r="DL126" s="801" t="s">
        <v>439</v>
      </c>
      <c r="DM126" s="801"/>
      <c r="DN126" s="801"/>
      <c r="DO126" s="801"/>
      <c r="DP126" s="801"/>
      <c r="DQ126" s="801" t="s">
        <v>439</v>
      </c>
      <c r="DR126" s="801"/>
      <c r="DS126" s="801"/>
      <c r="DT126" s="801"/>
      <c r="DU126" s="801"/>
      <c r="DV126" s="853" t="s">
        <v>439</v>
      </c>
      <c r="DW126" s="853"/>
      <c r="DX126" s="853"/>
      <c r="DY126" s="853"/>
      <c r="DZ126" s="854"/>
    </row>
    <row r="127" spans="1:130" s="197" customFormat="1" ht="26.25" customHeight="1" thickBot="1">
      <c r="A127" s="897"/>
      <c r="B127" s="898"/>
      <c r="C127" s="855" t="s">
        <v>450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50</v>
      </c>
      <c r="AB127" s="814"/>
      <c r="AC127" s="814"/>
      <c r="AD127" s="814"/>
      <c r="AE127" s="815"/>
      <c r="AF127" s="816" t="s">
        <v>439</v>
      </c>
      <c r="AG127" s="814"/>
      <c r="AH127" s="814"/>
      <c r="AI127" s="814"/>
      <c r="AJ127" s="815"/>
      <c r="AK127" s="816" t="s">
        <v>439</v>
      </c>
      <c r="AL127" s="814"/>
      <c r="AM127" s="814"/>
      <c r="AN127" s="814"/>
      <c r="AO127" s="815"/>
      <c r="AP127" s="784" t="s">
        <v>439</v>
      </c>
      <c r="AQ127" s="785"/>
      <c r="AR127" s="785"/>
      <c r="AS127" s="785"/>
      <c r="AT127" s="786"/>
      <c r="AU127" s="233"/>
      <c r="AV127" s="233"/>
      <c r="AW127" s="233"/>
      <c r="AX127" s="787" t="s">
        <v>451</v>
      </c>
      <c r="AY127" s="788"/>
      <c r="AZ127" s="788"/>
      <c r="BA127" s="788"/>
      <c r="BB127" s="788"/>
      <c r="BC127" s="788"/>
      <c r="BD127" s="788"/>
      <c r="BE127" s="789"/>
      <c r="BF127" s="790" t="s">
        <v>439</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452</v>
      </c>
      <c r="CQ127" s="782"/>
      <c r="CR127" s="782"/>
      <c r="CS127" s="782"/>
      <c r="CT127" s="782"/>
      <c r="CU127" s="782"/>
      <c r="CV127" s="782"/>
      <c r="CW127" s="782"/>
      <c r="CX127" s="782"/>
      <c r="CY127" s="782"/>
      <c r="CZ127" s="782"/>
      <c r="DA127" s="782"/>
      <c r="DB127" s="782"/>
      <c r="DC127" s="782"/>
      <c r="DD127" s="782"/>
      <c r="DE127" s="782"/>
      <c r="DF127" s="783"/>
      <c r="DG127" s="849">
        <v>16390</v>
      </c>
      <c r="DH127" s="850"/>
      <c r="DI127" s="850"/>
      <c r="DJ127" s="850"/>
      <c r="DK127" s="850"/>
      <c r="DL127" s="850">
        <v>15130</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c r="A128" s="825" t="s">
        <v>453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454</v>
      </c>
      <c r="X128" s="827"/>
      <c r="Y128" s="827"/>
      <c r="Z128" s="828"/>
      <c r="AA128" s="753">
        <v>1787</v>
      </c>
      <c r="AB128" s="754"/>
      <c r="AC128" s="754"/>
      <c r="AD128" s="754"/>
      <c r="AE128" s="755"/>
      <c r="AF128" s="756">
        <v>2107</v>
      </c>
      <c r="AG128" s="754"/>
      <c r="AH128" s="754"/>
      <c r="AI128" s="754"/>
      <c r="AJ128" s="755"/>
      <c r="AK128" s="756" t="s">
        <v>455</v>
      </c>
      <c r="AL128" s="754"/>
      <c r="AM128" s="754"/>
      <c r="AN128" s="754"/>
      <c r="AO128" s="755"/>
      <c r="AP128" s="757"/>
      <c r="AQ128" s="758"/>
      <c r="AR128" s="758"/>
      <c r="AS128" s="758"/>
      <c r="AT128" s="759"/>
      <c r="AU128" s="235"/>
      <c r="AV128" s="235"/>
      <c r="AW128" s="235"/>
      <c r="AX128" s="802" t="s">
        <v>456</v>
      </c>
      <c r="AY128" s="798"/>
      <c r="AZ128" s="798"/>
      <c r="BA128" s="798"/>
      <c r="BB128" s="798"/>
      <c r="BC128" s="798"/>
      <c r="BD128" s="798"/>
      <c r="BE128" s="799"/>
      <c r="BF128" s="820" t="s">
        <v>457</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458</v>
      </c>
      <c r="X129" s="811"/>
      <c r="Y129" s="811"/>
      <c r="Z129" s="812"/>
      <c r="AA129" s="813">
        <v>1545442</v>
      </c>
      <c r="AB129" s="814"/>
      <c r="AC129" s="814"/>
      <c r="AD129" s="814"/>
      <c r="AE129" s="815"/>
      <c r="AF129" s="816">
        <v>1616445</v>
      </c>
      <c r="AG129" s="814"/>
      <c r="AH129" s="814"/>
      <c r="AI129" s="814"/>
      <c r="AJ129" s="815"/>
      <c r="AK129" s="816">
        <v>1662789</v>
      </c>
      <c r="AL129" s="814"/>
      <c r="AM129" s="814"/>
      <c r="AN129" s="814"/>
      <c r="AO129" s="815"/>
      <c r="AP129" s="817"/>
      <c r="AQ129" s="818"/>
      <c r="AR129" s="818"/>
      <c r="AS129" s="818"/>
      <c r="AT129" s="819"/>
      <c r="AU129" s="235"/>
      <c r="AV129" s="235"/>
      <c r="AW129" s="235"/>
      <c r="AX129" s="802" t="s">
        <v>459</v>
      </c>
      <c r="AY129" s="798"/>
      <c r="AZ129" s="798"/>
      <c r="BA129" s="798"/>
      <c r="BB129" s="798"/>
      <c r="BC129" s="798"/>
      <c r="BD129" s="798"/>
      <c r="BE129" s="799"/>
      <c r="BF129" s="803">
        <v>12.8</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460</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461</v>
      </c>
      <c r="X130" s="811"/>
      <c r="Y130" s="811"/>
      <c r="Z130" s="812"/>
      <c r="AA130" s="813">
        <v>253184</v>
      </c>
      <c r="AB130" s="814"/>
      <c r="AC130" s="814"/>
      <c r="AD130" s="814"/>
      <c r="AE130" s="815"/>
      <c r="AF130" s="816">
        <v>302541</v>
      </c>
      <c r="AG130" s="814"/>
      <c r="AH130" s="814"/>
      <c r="AI130" s="814"/>
      <c r="AJ130" s="815"/>
      <c r="AK130" s="816">
        <v>298034</v>
      </c>
      <c r="AL130" s="814"/>
      <c r="AM130" s="814"/>
      <c r="AN130" s="814"/>
      <c r="AO130" s="815"/>
      <c r="AP130" s="817"/>
      <c r="AQ130" s="818"/>
      <c r="AR130" s="818"/>
      <c r="AS130" s="818"/>
      <c r="AT130" s="819"/>
      <c r="AU130" s="235"/>
      <c r="AV130" s="235"/>
      <c r="AW130" s="235"/>
      <c r="AX130" s="781" t="s">
        <v>462</v>
      </c>
      <c r="AY130" s="782"/>
      <c r="AZ130" s="782"/>
      <c r="BA130" s="782"/>
      <c r="BB130" s="782"/>
      <c r="BC130" s="782"/>
      <c r="BD130" s="782"/>
      <c r="BE130" s="783"/>
      <c r="BF130" s="735" t="s">
        <v>428</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463</v>
      </c>
      <c r="X131" s="744"/>
      <c r="Y131" s="744"/>
      <c r="Z131" s="745"/>
      <c r="AA131" s="746">
        <v>1292258</v>
      </c>
      <c r="AB131" s="747"/>
      <c r="AC131" s="747"/>
      <c r="AD131" s="747"/>
      <c r="AE131" s="748"/>
      <c r="AF131" s="749">
        <v>1313904</v>
      </c>
      <c r="AG131" s="747"/>
      <c r="AH131" s="747"/>
      <c r="AI131" s="747"/>
      <c r="AJ131" s="748"/>
      <c r="AK131" s="749">
        <v>1364755</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464</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465</v>
      </c>
      <c r="W132" s="767"/>
      <c r="X132" s="767"/>
      <c r="Y132" s="767"/>
      <c r="Z132" s="768"/>
      <c r="AA132" s="769">
        <v>16.766543519999999</v>
      </c>
      <c r="AB132" s="770"/>
      <c r="AC132" s="770"/>
      <c r="AD132" s="770"/>
      <c r="AE132" s="771"/>
      <c r="AF132" s="772">
        <v>11.709455180000001</v>
      </c>
      <c r="AG132" s="770"/>
      <c r="AH132" s="770"/>
      <c r="AI132" s="770"/>
      <c r="AJ132" s="771"/>
      <c r="AK132" s="772">
        <v>10.16431521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466</v>
      </c>
      <c r="W133" s="776"/>
      <c r="X133" s="776"/>
      <c r="Y133" s="776"/>
      <c r="Z133" s="777"/>
      <c r="AA133" s="778">
        <v>15.2</v>
      </c>
      <c r="AB133" s="779"/>
      <c r="AC133" s="779"/>
      <c r="AD133" s="779"/>
      <c r="AE133" s="780"/>
      <c r="AF133" s="778">
        <v>14</v>
      </c>
      <c r="AG133" s="779"/>
      <c r="AH133" s="779"/>
      <c r="AI133" s="779"/>
      <c r="AJ133" s="780"/>
      <c r="AK133" s="778">
        <v>12.8</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55"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58"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51" t="s">
        <v>469</v>
      </c>
      <c r="L7" s="254"/>
      <c r="M7" s="255" t="s">
        <v>470</v>
      </c>
      <c r="N7" s="256"/>
    </row>
    <row r="8" spans="1:16">
      <c r="A8" s="248"/>
      <c r="B8" s="244"/>
      <c r="C8" s="244"/>
      <c r="D8" s="244"/>
      <c r="E8" s="244"/>
      <c r="F8" s="244"/>
      <c r="G8" s="257"/>
      <c r="H8" s="258"/>
      <c r="I8" s="258"/>
      <c r="J8" s="259"/>
      <c r="K8" s="1152"/>
      <c r="L8" s="260" t="s">
        <v>471</v>
      </c>
      <c r="M8" s="261" t="s">
        <v>472</v>
      </c>
      <c r="N8" s="262" t="s">
        <v>473</v>
      </c>
    </row>
    <row r="9" spans="1:16">
      <c r="A9" s="248"/>
      <c r="B9" s="244"/>
      <c r="C9" s="244"/>
      <c r="D9" s="244"/>
      <c r="E9" s="244"/>
      <c r="F9" s="244"/>
      <c r="G9" s="1165" t="s">
        <v>474</v>
      </c>
      <c r="H9" s="1166"/>
      <c r="I9" s="1166"/>
      <c r="J9" s="1167"/>
      <c r="K9" s="263">
        <v>333817</v>
      </c>
      <c r="L9" s="264">
        <v>149225</v>
      </c>
      <c r="M9" s="265">
        <v>187155</v>
      </c>
      <c r="N9" s="266">
        <v>-20.3</v>
      </c>
    </row>
    <row r="10" spans="1:16">
      <c r="A10" s="248"/>
      <c r="B10" s="244"/>
      <c r="C10" s="244"/>
      <c r="D10" s="244"/>
      <c r="E10" s="244"/>
      <c r="F10" s="244"/>
      <c r="G10" s="1165" t="s">
        <v>475</v>
      </c>
      <c r="H10" s="1166"/>
      <c r="I10" s="1166"/>
      <c r="J10" s="1167"/>
      <c r="K10" s="267">
        <v>24239</v>
      </c>
      <c r="L10" s="268">
        <v>10835</v>
      </c>
      <c r="M10" s="269">
        <v>20525</v>
      </c>
      <c r="N10" s="270">
        <v>-47.2</v>
      </c>
    </row>
    <row r="11" spans="1:16" ht="13.5" customHeight="1">
      <c r="A11" s="248"/>
      <c r="B11" s="244"/>
      <c r="C11" s="244"/>
      <c r="D11" s="244"/>
      <c r="E11" s="244"/>
      <c r="F11" s="244"/>
      <c r="G11" s="1165" t="s">
        <v>476</v>
      </c>
      <c r="H11" s="1166"/>
      <c r="I11" s="1166"/>
      <c r="J11" s="1167"/>
      <c r="K11" s="267">
        <v>171629</v>
      </c>
      <c r="L11" s="268">
        <v>76723</v>
      </c>
      <c r="M11" s="269">
        <v>27959</v>
      </c>
      <c r="N11" s="270">
        <v>174.4</v>
      </c>
    </row>
    <row r="12" spans="1:16" ht="13.5" customHeight="1">
      <c r="A12" s="248"/>
      <c r="B12" s="244"/>
      <c r="C12" s="244"/>
      <c r="D12" s="244"/>
      <c r="E12" s="244"/>
      <c r="F12" s="244"/>
      <c r="G12" s="1165" t="s">
        <v>477</v>
      </c>
      <c r="H12" s="1166"/>
      <c r="I12" s="1166"/>
      <c r="J12" s="1167"/>
      <c r="K12" s="267">
        <v>6439</v>
      </c>
      <c r="L12" s="268">
        <v>2878</v>
      </c>
      <c r="M12" s="269">
        <v>2910</v>
      </c>
      <c r="N12" s="270">
        <v>-1.1000000000000001</v>
      </c>
    </row>
    <row r="13" spans="1:16" ht="13.5" customHeight="1">
      <c r="A13" s="248"/>
      <c r="B13" s="244"/>
      <c r="C13" s="244"/>
      <c r="D13" s="244"/>
      <c r="E13" s="244"/>
      <c r="F13" s="244"/>
      <c r="G13" s="1165" t="s">
        <v>478</v>
      </c>
      <c r="H13" s="1166"/>
      <c r="I13" s="1166"/>
      <c r="J13" s="1167"/>
      <c r="K13" s="267" t="s">
        <v>479</v>
      </c>
      <c r="L13" s="268" t="s">
        <v>479</v>
      </c>
      <c r="M13" s="269" t="s">
        <v>479</v>
      </c>
      <c r="N13" s="270" t="s">
        <v>479</v>
      </c>
    </row>
    <row r="14" spans="1:16" ht="13.5" customHeight="1">
      <c r="A14" s="248"/>
      <c r="B14" s="244"/>
      <c r="C14" s="244"/>
      <c r="D14" s="244"/>
      <c r="E14" s="244"/>
      <c r="F14" s="244"/>
      <c r="G14" s="1165" t="s">
        <v>480</v>
      </c>
      <c r="H14" s="1166"/>
      <c r="I14" s="1166"/>
      <c r="J14" s="1167"/>
      <c r="K14" s="267">
        <v>35971</v>
      </c>
      <c r="L14" s="268">
        <v>16080</v>
      </c>
      <c r="M14" s="269">
        <v>9160</v>
      </c>
      <c r="N14" s="270">
        <v>75.5</v>
      </c>
    </row>
    <row r="15" spans="1:16" ht="13.5" customHeight="1">
      <c r="A15" s="248"/>
      <c r="B15" s="244"/>
      <c r="C15" s="244"/>
      <c r="D15" s="244"/>
      <c r="E15" s="244"/>
      <c r="F15" s="244"/>
      <c r="G15" s="1165" t="s">
        <v>481</v>
      </c>
      <c r="H15" s="1166"/>
      <c r="I15" s="1166"/>
      <c r="J15" s="1167"/>
      <c r="K15" s="267">
        <v>18908</v>
      </c>
      <c r="L15" s="268">
        <v>8452</v>
      </c>
      <c r="M15" s="269">
        <v>4580</v>
      </c>
      <c r="N15" s="270">
        <v>84.5</v>
      </c>
    </row>
    <row r="16" spans="1:16">
      <c r="A16" s="248"/>
      <c r="B16" s="244"/>
      <c r="C16" s="244"/>
      <c r="D16" s="244"/>
      <c r="E16" s="244"/>
      <c r="F16" s="244"/>
      <c r="G16" s="1168" t="s">
        <v>482</v>
      </c>
      <c r="H16" s="1169"/>
      <c r="I16" s="1169"/>
      <c r="J16" s="1170"/>
      <c r="K16" s="268">
        <v>-44560</v>
      </c>
      <c r="L16" s="268">
        <v>-19920</v>
      </c>
      <c r="M16" s="269">
        <v>-19254</v>
      </c>
      <c r="N16" s="270">
        <v>3.5</v>
      </c>
    </row>
    <row r="17" spans="1:16">
      <c r="A17" s="248"/>
      <c r="B17" s="244"/>
      <c r="C17" s="244"/>
      <c r="D17" s="244"/>
      <c r="E17" s="244"/>
      <c r="F17" s="244"/>
      <c r="G17" s="1168" t="s">
        <v>167</v>
      </c>
      <c r="H17" s="1169"/>
      <c r="I17" s="1169"/>
      <c r="J17" s="1170"/>
      <c r="K17" s="268">
        <v>546443</v>
      </c>
      <c r="L17" s="268">
        <v>244275</v>
      </c>
      <c r="M17" s="269">
        <v>233033</v>
      </c>
      <c r="N17" s="270">
        <v>4.8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62" t="s">
        <v>487</v>
      </c>
      <c r="H21" s="1163"/>
      <c r="I21" s="1163"/>
      <c r="J21" s="1164"/>
      <c r="K21" s="280">
        <v>17.88</v>
      </c>
      <c r="L21" s="281">
        <v>21.21</v>
      </c>
      <c r="M21" s="282">
        <v>-3.33</v>
      </c>
      <c r="N21" s="249"/>
      <c r="O21" s="283"/>
      <c r="P21" s="279"/>
    </row>
    <row r="22" spans="1:16" s="284" customFormat="1">
      <c r="A22" s="279"/>
      <c r="B22" s="249"/>
      <c r="C22" s="249"/>
      <c r="D22" s="249"/>
      <c r="E22" s="249"/>
      <c r="F22" s="249"/>
      <c r="G22" s="1162" t="s">
        <v>488</v>
      </c>
      <c r="H22" s="1163"/>
      <c r="I22" s="1163"/>
      <c r="J22" s="1164"/>
      <c r="K22" s="285">
        <v>94.7</v>
      </c>
      <c r="L22" s="286">
        <v>95.4</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51" t="s">
        <v>469</v>
      </c>
      <c r="L30" s="254"/>
      <c r="M30" s="255" t="s">
        <v>470</v>
      </c>
      <c r="N30" s="256"/>
    </row>
    <row r="31" spans="1:16">
      <c r="A31" s="248"/>
      <c r="B31" s="244"/>
      <c r="C31" s="244"/>
      <c r="D31" s="244"/>
      <c r="E31" s="244"/>
      <c r="F31" s="244"/>
      <c r="G31" s="257"/>
      <c r="H31" s="258"/>
      <c r="I31" s="258"/>
      <c r="J31" s="259"/>
      <c r="K31" s="1152"/>
      <c r="L31" s="260" t="s">
        <v>471</v>
      </c>
      <c r="M31" s="261" t="s">
        <v>472</v>
      </c>
      <c r="N31" s="262" t="s">
        <v>473</v>
      </c>
    </row>
    <row r="32" spans="1:16" ht="27" customHeight="1">
      <c r="A32" s="248"/>
      <c r="B32" s="244"/>
      <c r="C32" s="244"/>
      <c r="D32" s="244"/>
      <c r="E32" s="244"/>
      <c r="F32" s="244"/>
      <c r="G32" s="1153" t="s">
        <v>492</v>
      </c>
      <c r="H32" s="1154"/>
      <c r="I32" s="1154"/>
      <c r="J32" s="1155"/>
      <c r="K32" s="294">
        <v>284615</v>
      </c>
      <c r="L32" s="294">
        <v>127231</v>
      </c>
      <c r="M32" s="295">
        <v>137219</v>
      </c>
      <c r="N32" s="296">
        <v>-7.3</v>
      </c>
    </row>
    <row r="33" spans="1:16" ht="13.5" customHeight="1">
      <c r="A33" s="248"/>
      <c r="B33" s="244"/>
      <c r="C33" s="244"/>
      <c r="D33" s="244"/>
      <c r="E33" s="244"/>
      <c r="F33" s="244"/>
      <c r="G33" s="1153" t="s">
        <v>493</v>
      </c>
      <c r="H33" s="1154"/>
      <c r="I33" s="1154"/>
      <c r="J33" s="1155"/>
      <c r="K33" s="294" t="s">
        <v>479</v>
      </c>
      <c r="L33" s="294" t="s">
        <v>479</v>
      </c>
      <c r="M33" s="295" t="s">
        <v>479</v>
      </c>
      <c r="N33" s="296" t="s">
        <v>479</v>
      </c>
    </row>
    <row r="34" spans="1:16" ht="27" customHeight="1">
      <c r="A34" s="248"/>
      <c r="B34" s="244"/>
      <c r="C34" s="244"/>
      <c r="D34" s="244"/>
      <c r="E34" s="244"/>
      <c r="F34" s="244"/>
      <c r="G34" s="1153" t="s">
        <v>494</v>
      </c>
      <c r="H34" s="1154"/>
      <c r="I34" s="1154"/>
      <c r="J34" s="1155"/>
      <c r="K34" s="294" t="s">
        <v>479</v>
      </c>
      <c r="L34" s="294" t="s">
        <v>479</v>
      </c>
      <c r="M34" s="295">
        <v>4</v>
      </c>
      <c r="N34" s="296" t="s">
        <v>479</v>
      </c>
    </row>
    <row r="35" spans="1:16" ht="27" customHeight="1">
      <c r="A35" s="248"/>
      <c r="B35" s="244"/>
      <c r="C35" s="244"/>
      <c r="D35" s="244"/>
      <c r="E35" s="244"/>
      <c r="F35" s="244"/>
      <c r="G35" s="1153" t="s">
        <v>495</v>
      </c>
      <c r="H35" s="1154"/>
      <c r="I35" s="1154"/>
      <c r="J35" s="1155"/>
      <c r="K35" s="294">
        <v>107235</v>
      </c>
      <c r="L35" s="294">
        <v>47937</v>
      </c>
      <c r="M35" s="295">
        <v>30414</v>
      </c>
      <c r="N35" s="296">
        <v>57.6</v>
      </c>
    </row>
    <row r="36" spans="1:16" ht="27" customHeight="1">
      <c r="A36" s="248"/>
      <c r="B36" s="244"/>
      <c r="C36" s="244"/>
      <c r="D36" s="244"/>
      <c r="E36" s="244"/>
      <c r="F36" s="244"/>
      <c r="G36" s="1153" t="s">
        <v>496</v>
      </c>
      <c r="H36" s="1154"/>
      <c r="I36" s="1154"/>
      <c r="J36" s="1155"/>
      <c r="K36" s="294">
        <v>44548</v>
      </c>
      <c r="L36" s="294">
        <v>19914</v>
      </c>
      <c r="M36" s="295">
        <v>5195</v>
      </c>
      <c r="N36" s="296">
        <v>283.3</v>
      </c>
    </row>
    <row r="37" spans="1:16" ht="13.5" customHeight="1">
      <c r="A37" s="248"/>
      <c r="B37" s="244"/>
      <c r="C37" s="244"/>
      <c r="D37" s="244"/>
      <c r="E37" s="244"/>
      <c r="F37" s="244"/>
      <c r="G37" s="1153" t="s">
        <v>497</v>
      </c>
      <c r="H37" s="1154"/>
      <c r="I37" s="1154"/>
      <c r="J37" s="1155"/>
      <c r="K37" s="294" t="s">
        <v>479</v>
      </c>
      <c r="L37" s="294" t="s">
        <v>479</v>
      </c>
      <c r="M37" s="295">
        <v>2257</v>
      </c>
      <c r="N37" s="296" t="s">
        <v>479</v>
      </c>
    </row>
    <row r="38" spans="1:16" ht="27" customHeight="1">
      <c r="A38" s="248"/>
      <c r="B38" s="244"/>
      <c r="C38" s="244"/>
      <c r="D38" s="244"/>
      <c r="E38" s="244"/>
      <c r="F38" s="244"/>
      <c r="G38" s="1156" t="s">
        <v>498</v>
      </c>
      <c r="H38" s="1157"/>
      <c r="I38" s="1157"/>
      <c r="J38" s="1158"/>
      <c r="K38" s="297">
        <v>354</v>
      </c>
      <c r="L38" s="297">
        <v>158</v>
      </c>
      <c r="M38" s="298">
        <v>40</v>
      </c>
      <c r="N38" s="299">
        <v>295</v>
      </c>
      <c r="O38" s="293"/>
    </row>
    <row r="39" spans="1:16">
      <c r="A39" s="248"/>
      <c r="B39" s="244"/>
      <c r="C39" s="244"/>
      <c r="D39" s="244"/>
      <c r="E39" s="244"/>
      <c r="F39" s="244"/>
      <c r="G39" s="1156" t="s">
        <v>499</v>
      </c>
      <c r="H39" s="1157"/>
      <c r="I39" s="1157"/>
      <c r="J39" s="1158"/>
      <c r="K39" s="300" t="s">
        <v>479</v>
      </c>
      <c r="L39" s="300" t="s">
        <v>479</v>
      </c>
      <c r="M39" s="301">
        <v>-7960</v>
      </c>
      <c r="N39" s="302" t="s">
        <v>479</v>
      </c>
      <c r="O39" s="293"/>
    </row>
    <row r="40" spans="1:16" ht="27" customHeight="1">
      <c r="A40" s="248"/>
      <c r="B40" s="244"/>
      <c r="C40" s="244"/>
      <c r="D40" s="244"/>
      <c r="E40" s="244"/>
      <c r="F40" s="244"/>
      <c r="G40" s="1153" t="s">
        <v>500</v>
      </c>
      <c r="H40" s="1154"/>
      <c r="I40" s="1154"/>
      <c r="J40" s="1155"/>
      <c r="K40" s="300">
        <v>-298034</v>
      </c>
      <c r="L40" s="300">
        <v>-133229</v>
      </c>
      <c r="M40" s="301">
        <v>-124831</v>
      </c>
      <c r="N40" s="302">
        <v>6.7</v>
      </c>
      <c r="O40" s="293"/>
    </row>
    <row r="41" spans="1:16">
      <c r="A41" s="248"/>
      <c r="B41" s="244"/>
      <c r="C41" s="244"/>
      <c r="D41" s="244"/>
      <c r="E41" s="244"/>
      <c r="F41" s="244"/>
      <c r="G41" s="1159" t="s">
        <v>278</v>
      </c>
      <c r="H41" s="1160"/>
      <c r="I41" s="1160"/>
      <c r="J41" s="1161"/>
      <c r="K41" s="294">
        <v>138718</v>
      </c>
      <c r="L41" s="300">
        <v>62011</v>
      </c>
      <c r="M41" s="301">
        <v>42339</v>
      </c>
      <c r="N41" s="302">
        <v>46.5</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46" t="s">
        <v>469</v>
      </c>
      <c r="J49" s="1148" t="s">
        <v>504</v>
      </c>
      <c r="K49" s="1149"/>
      <c r="L49" s="1149"/>
      <c r="M49" s="1149"/>
      <c r="N49" s="1150"/>
    </row>
    <row r="50" spans="1:14">
      <c r="A50" s="248"/>
      <c r="B50" s="244"/>
      <c r="C50" s="244"/>
      <c r="D50" s="244"/>
      <c r="E50" s="244"/>
      <c r="F50" s="244"/>
      <c r="G50" s="312"/>
      <c r="H50" s="313"/>
      <c r="I50" s="1147"/>
      <c r="J50" s="314" t="s">
        <v>505</v>
      </c>
      <c r="K50" s="315" t="s">
        <v>506</v>
      </c>
      <c r="L50" s="316" t="s">
        <v>507</v>
      </c>
      <c r="M50" s="317" t="s">
        <v>508</v>
      </c>
      <c r="N50" s="318" t="s">
        <v>509</v>
      </c>
    </row>
    <row r="51" spans="1:14">
      <c r="A51" s="248"/>
      <c r="B51" s="244"/>
      <c r="C51" s="244"/>
      <c r="D51" s="244"/>
      <c r="E51" s="244"/>
      <c r="F51" s="244"/>
      <c r="G51" s="310" t="s">
        <v>510</v>
      </c>
      <c r="H51" s="311"/>
      <c r="I51" s="319">
        <v>520068</v>
      </c>
      <c r="J51" s="320">
        <v>213844</v>
      </c>
      <c r="K51" s="321">
        <v>-17.600000000000001</v>
      </c>
      <c r="L51" s="322">
        <v>216155</v>
      </c>
      <c r="M51" s="323">
        <v>-35.299999999999997</v>
      </c>
      <c r="N51" s="324">
        <v>17.7</v>
      </c>
    </row>
    <row r="52" spans="1:14">
      <c r="A52" s="248"/>
      <c r="B52" s="244"/>
      <c r="C52" s="244"/>
      <c r="D52" s="244"/>
      <c r="E52" s="244"/>
      <c r="F52" s="244"/>
      <c r="G52" s="325"/>
      <c r="H52" s="326" t="s">
        <v>511</v>
      </c>
      <c r="I52" s="327">
        <v>169454</v>
      </c>
      <c r="J52" s="328">
        <v>69677</v>
      </c>
      <c r="K52" s="329">
        <v>-23.5</v>
      </c>
      <c r="L52" s="330">
        <v>108827</v>
      </c>
      <c r="M52" s="331">
        <v>-19.600000000000001</v>
      </c>
      <c r="N52" s="332">
        <v>-3.9</v>
      </c>
    </row>
    <row r="53" spans="1:14">
      <c r="A53" s="248"/>
      <c r="B53" s="244"/>
      <c r="C53" s="244"/>
      <c r="D53" s="244"/>
      <c r="E53" s="244"/>
      <c r="F53" s="244"/>
      <c r="G53" s="310" t="s">
        <v>512</v>
      </c>
      <c r="H53" s="311"/>
      <c r="I53" s="319">
        <v>177494</v>
      </c>
      <c r="J53" s="320">
        <v>74359</v>
      </c>
      <c r="K53" s="321">
        <v>-65.2</v>
      </c>
      <c r="L53" s="322">
        <v>228305</v>
      </c>
      <c r="M53" s="323">
        <v>5.6</v>
      </c>
      <c r="N53" s="324">
        <v>-70.8</v>
      </c>
    </row>
    <row r="54" spans="1:14">
      <c r="A54" s="248"/>
      <c r="B54" s="244"/>
      <c r="C54" s="244"/>
      <c r="D54" s="244"/>
      <c r="E54" s="244"/>
      <c r="F54" s="244"/>
      <c r="G54" s="325"/>
      <c r="H54" s="326" t="s">
        <v>511</v>
      </c>
      <c r="I54" s="327">
        <v>90518</v>
      </c>
      <c r="J54" s="328">
        <v>37921</v>
      </c>
      <c r="K54" s="329">
        <v>-45.6</v>
      </c>
      <c r="L54" s="330">
        <v>86611</v>
      </c>
      <c r="M54" s="331">
        <v>-20.399999999999999</v>
      </c>
      <c r="N54" s="332">
        <v>-25.2</v>
      </c>
    </row>
    <row r="55" spans="1:14">
      <c r="A55" s="248"/>
      <c r="B55" s="244"/>
      <c r="C55" s="244"/>
      <c r="D55" s="244"/>
      <c r="E55" s="244"/>
      <c r="F55" s="244"/>
      <c r="G55" s="310" t="s">
        <v>513</v>
      </c>
      <c r="H55" s="311"/>
      <c r="I55" s="319">
        <v>198348</v>
      </c>
      <c r="J55" s="320">
        <v>84010</v>
      </c>
      <c r="K55" s="321">
        <v>13</v>
      </c>
      <c r="L55" s="322">
        <v>316331</v>
      </c>
      <c r="M55" s="323">
        <v>38.6</v>
      </c>
      <c r="N55" s="324">
        <v>-25.6</v>
      </c>
    </row>
    <row r="56" spans="1:14">
      <c r="A56" s="248"/>
      <c r="B56" s="244"/>
      <c r="C56" s="244"/>
      <c r="D56" s="244"/>
      <c r="E56" s="244"/>
      <c r="F56" s="244"/>
      <c r="G56" s="325"/>
      <c r="H56" s="326" t="s">
        <v>511</v>
      </c>
      <c r="I56" s="327">
        <v>43362</v>
      </c>
      <c r="J56" s="328">
        <v>18366</v>
      </c>
      <c r="K56" s="329">
        <v>-51.6</v>
      </c>
      <c r="L56" s="330">
        <v>106387</v>
      </c>
      <c r="M56" s="331">
        <v>22.8</v>
      </c>
      <c r="N56" s="332">
        <v>-74.400000000000006</v>
      </c>
    </row>
    <row r="57" spans="1:14">
      <c r="A57" s="248"/>
      <c r="B57" s="244"/>
      <c r="C57" s="244"/>
      <c r="D57" s="244"/>
      <c r="E57" s="244"/>
      <c r="F57" s="244"/>
      <c r="G57" s="310" t="s">
        <v>514</v>
      </c>
      <c r="H57" s="311"/>
      <c r="I57" s="319">
        <v>344679</v>
      </c>
      <c r="J57" s="320">
        <v>150384</v>
      </c>
      <c r="K57" s="321">
        <v>79</v>
      </c>
      <c r="L57" s="322">
        <v>333013</v>
      </c>
      <c r="M57" s="323">
        <v>5.3</v>
      </c>
      <c r="N57" s="324">
        <v>73.7</v>
      </c>
    </row>
    <row r="58" spans="1:14">
      <c r="A58" s="248"/>
      <c r="B58" s="244"/>
      <c r="C58" s="244"/>
      <c r="D58" s="244"/>
      <c r="E58" s="244"/>
      <c r="F58" s="244"/>
      <c r="G58" s="325"/>
      <c r="H58" s="326" t="s">
        <v>511</v>
      </c>
      <c r="I58" s="327">
        <v>310556</v>
      </c>
      <c r="J58" s="328">
        <v>135496</v>
      </c>
      <c r="K58" s="329">
        <v>637.79999999999995</v>
      </c>
      <c r="L58" s="330">
        <v>126732</v>
      </c>
      <c r="M58" s="331">
        <v>19.100000000000001</v>
      </c>
      <c r="N58" s="332">
        <v>618.70000000000005</v>
      </c>
    </row>
    <row r="59" spans="1:14">
      <c r="A59" s="248"/>
      <c r="B59" s="244"/>
      <c r="C59" s="244"/>
      <c r="D59" s="244"/>
      <c r="E59" s="244"/>
      <c r="F59" s="244"/>
      <c r="G59" s="310" t="s">
        <v>515</v>
      </c>
      <c r="H59" s="311"/>
      <c r="I59" s="319">
        <v>394140</v>
      </c>
      <c r="J59" s="320">
        <v>176191</v>
      </c>
      <c r="K59" s="321">
        <v>17.2</v>
      </c>
      <c r="L59" s="322">
        <v>280458</v>
      </c>
      <c r="M59" s="323">
        <v>-15.8</v>
      </c>
      <c r="N59" s="324">
        <v>33</v>
      </c>
    </row>
    <row r="60" spans="1:14">
      <c r="A60" s="248"/>
      <c r="B60" s="244"/>
      <c r="C60" s="244"/>
      <c r="D60" s="244"/>
      <c r="E60" s="244"/>
      <c r="F60" s="244"/>
      <c r="G60" s="325"/>
      <c r="H60" s="326" t="s">
        <v>511</v>
      </c>
      <c r="I60" s="333">
        <v>342955</v>
      </c>
      <c r="J60" s="328">
        <v>153310</v>
      </c>
      <c r="K60" s="329">
        <v>13.1</v>
      </c>
      <c r="L60" s="330">
        <v>127286</v>
      </c>
      <c r="M60" s="331">
        <v>0.4</v>
      </c>
      <c r="N60" s="332">
        <v>12.7</v>
      </c>
    </row>
    <row r="61" spans="1:14">
      <c r="A61" s="248"/>
      <c r="B61" s="244"/>
      <c r="C61" s="244"/>
      <c r="D61" s="244"/>
      <c r="E61" s="244"/>
      <c r="F61" s="244"/>
      <c r="G61" s="310" t="s">
        <v>516</v>
      </c>
      <c r="H61" s="334"/>
      <c r="I61" s="335">
        <v>326946</v>
      </c>
      <c r="J61" s="336">
        <v>139758</v>
      </c>
      <c r="K61" s="337">
        <v>5.3</v>
      </c>
      <c r="L61" s="338">
        <v>274852</v>
      </c>
      <c r="M61" s="339">
        <v>-0.3</v>
      </c>
      <c r="N61" s="324">
        <v>5.6</v>
      </c>
    </row>
    <row r="62" spans="1:14">
      <c r="A62" s="248"/>
      <c r="B62" s="244"/>
      <c r="C62" s="244"/>
      <c r="D62" s="244"/>
      <c r="E62" s="244"/>
      <c r="F62" s="244"/>
      <c r="G62" s="325"/>
      <c r="H62" s="326" t="s">
        <v>511</v>
      </c>
      <c r="I62" s="327">
        <v>191369</v>
      </c>
      <c r="J62" s="328">
        <v>82954</v>
      </c>
      <c r="K62" s="329">
        <v>106</v>
      </c>
      <c r="L62" s="330">
        <v>111169</v>
      </c>
      <c r="M62" s="331">
        <v>0.5</v>
      </c>
      <c r="N62" s="332">
        <v>105.5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1" t="s">
        <v>3</v>
      </c>
      <c r="D47" s="1171"/>
      <c r="E47" s="1172"/>
      <c r="F47" s="11">
        <v>20.309999999999999</v>
      </c>
      <c r="G47" s="12">
        <v>23.52</v>
      </c>
      <c r="H47" s="12">
        <v>26.1</v>
      </c>
      <c r="I47" s="12">
        <v>30.38</v>
      </c>
      <c r="J47" s="13">
        <v>39.06</v>
      </c>
    </row>
    <row r="48" spans="2:10" ht="57.75" customHeight="1">
      <c r="B48" s="14"/>
      <c r="C48" s="1173" t="s">
        <v>4</v>
      </c>
      <c r="D48" s="1173"/>
      <c r="E48" s="1174"/>
      <c r="F48" s="15">
        <v>3.9</v>
      </c>
      <c r="G48" s="16">
        <v>3.01</v>
      </c>
      <c r="H48" s="16">
        <v>3.56</v>
      </c>
      <c r="I48" s="16">
        <v>4.3099999999999996</v>
      </c>
      <c r="J48" s="17">
        <v>4.16</v>
      </c>
    </row>
    <row r="49" spans="2:10" ht="57.75" customHeight="1" thickBot="1">
      <c r="B49" s="18"/>
      <c r="C49" s="1175" t="s">
        <v>5</v>
      </c>
      <c r="D49" s="1175"/>
      <c r="E49" s="1176"/>
      <c r="F49" s="19">
        <v>4.99</v>
      </c>
      <c r="G49" s="20">
        <v>3.02</v>
      </c>
      <c r="H49" s="20">
        <v>2.41</v>
      </c>
      <c r="I49" s="20">
        <v>6.33</v>
      </c>
      <c r="J49" s="21">
        <v>9.49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2017-05-12T09:28:13Z</cp:lastPrinted>
  <dcterms:created xsi:type="dcterms:W3CDTF">2017-02-15T15:19:07Z</dcterms:created>
  <dcterms:modified xsi:type="dcterms:W3CDTF">2017-05-18T23:36:13Z</dcterms:modified>
</cp:coreProperties>
</file>