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75" i="11" l="1"/>
  <c r="AA74" i="11"/>
  <c r="AA73" i="11"/>
  <c r="AA72" i="11"/>
  <c r="AA71" i="11"/>
  <c r="AA70" i="11"/>
  <c r="AA69" i="11"/>
  <c r="AA68" i="11"/>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AM38" i="9"/>
  <c r="AM37" i="9"/>
  <c r="AM36" i="9"/>
  <c r="C34" i="9"/>
  <c r="C35" i="9" s="1"/>
  <c r="C36" i="9" l="1"/>
  <c r="C37" i="9" s="1"/>
  <c r="C38"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W34" i="9" l="1"/>
  <c r="BW35" i="9" s="1"/>
  <c r="BW36" i="9" s="1"/>
  <c r="BW37" i="9" s="1"/>
  <c r="BW38" i="9" s="1"/>
  <c r="BW39" i="9" s="1"/>
  <c r="BW40" i="9" s="1"/>
  <c r="BW41" i="9" s="1"/>
  <c r="CO34" i="9" l="1"/>
  <c r="CO35" i="9" s="1"/>
  <c r="CO36" i="9" s="1"/>
  <c r="CO37" i="9" s="1"/>
  <c r="CO38" i="9" s="1"/>
</calcChain>
</file>

<file path=xl/sharedStrings.xml><?xml version="1.0" encoding="utf-8"?>
<sst xmlns="http://schemas.openxmlformats.org/spreadsheetml/2006/main" count="920" uniqueCount="558">
  <si>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</si>
  <si>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</si>
  <si>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</si>
  <si>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</si>
  <si>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</si>
  <si>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</si>
  <si>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</si>
  <si>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</si>
  <si>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</si>
  <si>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</si>
  <si>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</si>
  <si>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</si>
  <si>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</si>
  <si>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</si>
  <si>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</si>
  <si>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</si>
  <si>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</si>
  <si>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</si>
  <si>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</si>
  <si>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</si>
  <si>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</si>
  <si>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</si>
  <si>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</si>
  <si>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</si>
  <si>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</si>
  <si>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</si>
  <si>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</si>
  <si>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</si>
  <si>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</si>
  <si>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</si>
  <si>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</si>
  <si>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</si>
  <si>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</si>
  <si>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</si>
  <si>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</si>
  <si>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</si>
  <si>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</si>
  <si>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</si>
  <si>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</si>
  <si>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</si>
  <si>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</si>
  <si>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</si>
  <si>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</si>
  <si>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</si>
  <si>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</si>
  <si>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</si>
  <si>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</si>
  <si>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</si>
  <si>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</si>
  <si>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</si>
  <si>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</si>
  <si>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</si>
  <si>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</si>
  <si>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</si>
  <si>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</si>
  <si>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</si>
  <si>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</si>
  <si>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</si>
  <si>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</si>
  <si>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</si>
  <si>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</si>
  <si>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</si>
  <si>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</si>
  <si>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</si>
  <si>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</si>
  <si>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</si>
  <si>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</si>
  <si>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</si>
  <si>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</si>
  <si>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</si>
  <si>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</si>
  <si>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</si>
  <si>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</si>
  <si>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</si>
  <si>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</si>
  <si>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</si>
  <si>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</si>
  <si>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</si>
  <si>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</si>
  <si>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</si>
  <si>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</si>
  <si>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</si>
  <si>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</si>
  <si>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</si>
  <si>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</si>
  <si>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</si>
  <si>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</si>
  <si>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</si>
  <si>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</si>
  <si>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</si>
  <si>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</si>
  <si>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</si>
  <si>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</si>
  <si>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</si>
  <si>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</si>
  <si>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</si>
  <si>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</si>
  <si>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</si>
  <si>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</si>
  <si>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</si>
  <si>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</si>
  <si>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</si>
  <si>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</si>
  <si>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</si>
  <si>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</si>
  <si>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</si>
  <si>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</si>
  <si>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</si>
  <si>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</si>
  <si>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</si>
  <si>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</si>
  <si>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</si>
  <si>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</si>
  <si>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</si>
  <si>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</si>
  <si>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</si>
  <si>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</si>
  <si>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</si>
  <si>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</si>
  <si>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</si>
  <si>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</si>
  <si>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</si>
  <si>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</si>
  <si>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</si>
  <si>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</si>
  <si>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</si>
  <si>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</si>
  <si>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</si>
  <si>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</si>
  <si>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</si>
  <si>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</si>
  <si>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</si>
  <si>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</si>
  <si>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</si>
  <si>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</si>
  <si>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</si>
  <si>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</si>
  <si>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</si>
  <si>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</si>
  <si>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</si>
  <si>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</si>
  <si>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</si>
  <si>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</si>
  <si>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</si>
  <si>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</si>
  <si>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</si>
  <si>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</si>
  <si>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</si>
  <si>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</si>
  <si>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</si>
  <si>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</si>
  <si>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</si>
  <si>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</si>
  <si>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</si>
  <si>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</si>
  <si>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</si>
  <si>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</si>
  <si>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</si>
  <si>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</si>
  <si>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</si>
  <si>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</si>
  <si>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</si>
  <si>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</si>
  <si>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</si>
  <si>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</si>
  <si>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</si>
  <si>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</si>
  <si>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</si>
  <si>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</si>
  <si>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</si>
  <si>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</si>
  <si>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</si>
  <si>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</si>
  <si>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</si>
  <si>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</si>
  <si>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</si>
  <si>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</si>
  <si>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</si>
  <si>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</si>
  <si>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</si>
  <si>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</si>
  <si>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</si>
  <si>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</si>
  <si>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</si>
  <si>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</si>
  <si>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</si>
  <si>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</si>
  <si>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</si>
  <si>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</si>
  <si>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</si>
  <si>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</si>
  <si>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</si>
  <si>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</si>
  <si>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</si>
  <si>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青森県八戸市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</si>
  <si>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</si>
  <si>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</si>
  <si>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</si>
  <si>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</si>
  <si>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</si>
  <si>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</si>
  <si>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</si>
  <si>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</si>
  <si>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</si>
  <si>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</si>
  <si>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</si>
  <si>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</si>
  <si>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</si>
  <si>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</si>
  <si>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</si>
  <si>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</si>
  <si>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</si>
  <si>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</si>
  <si>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</si>
  <si>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</si>
  <si>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</si>
  <si>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</si>
  <si>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</si>
  <si>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</si>
  <si>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</si>
  <si>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</si>
  <si>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</si>
  <si>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</si>
  <si>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</si>
  <si>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</si>
  <si>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</si>
  <si>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</si>
  <si>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</si>
  <si>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</si>
  <si>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</si>
  <si>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</si>
  <si>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</si>
  <si>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</si>
  <si>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</si>
  <si>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</si>
  <si>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</si>
  <si>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</si>
  <si>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</si>
  <si>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</si>
  <si>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</si>
  <si>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</si>
  <si>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</si>
  <si>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</si>
  <si>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</si>
  <si>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</si>
  <si>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</si>
  <si>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</si>
  <si>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</si>
  <si>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</si>
  <si>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</si>
  <si>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</si>
  <si>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</si>
  <si>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</si>
  <si>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</si>
  <si>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</si>
  <si>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</si>
  <si>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</si>
  <si>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</si>
  <si>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</si>
  <si>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</si>
  <si>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</si>
  <si>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</si>
  <si>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</si>
  <si>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</si>
  <si>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</si>
  <si>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</si>
  <si>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</si>
  <si>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</si>
  <si>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</si>
  <si>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</si>
  <si>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</si>
  <si>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</si>
  <si>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</si>
  <si>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</si>
  <si>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</si>
  <si>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</si>
  <si>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</si>
  <si>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</si>
  <si>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</si>
  <si>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</si>
  <si>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</si>
  <si>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</si>
  <si>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</si>
  <si>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</si>
  <si>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</si>
  <si>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</si>
  <si>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</si>
  <si>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</si>
  <si>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</si>
  <si>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</si>
  <si>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</si>
  <si>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</si>
  <si>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</si>
  <si>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</si>
  <si>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</si>
  <si>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</si>
  <si>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</si>
  <si>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</si>
  <si>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</si>
  <si>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</si>
  <si>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</si>
  <si>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</si>
  <si>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</si>
  <si>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</si>
  <si>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</si>
  <si>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</si>
  <si>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</si>
  <si>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</si>
  <si>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</si>
  <si>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</si>
  <si>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</si>
  <si>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</si>
  <si>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</si>
  <si>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</si>
  <si>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</si>
  <si>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</si>
  <si>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</si>
  <si>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</si>
  <si>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</si>
  <si>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</si>
  <si>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</si>
  <si>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</si>
  <si>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</si>
  <si>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</si>
  <si>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</si>
  <si>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</si>
  <si>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</si>
  <si>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</si>
  <si>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</si>
  <si>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</si>
  <si>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</si>
  <si>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</si>
  <si>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</si>
  <si>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</si>
  <si>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</si>
  <si>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</si>
  <si>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</si>
  <si>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</si>
  <si>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</si>
  <si>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</si>
  <si>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</si>
  <si>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</si>
  <si>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青森県八戸市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</si>
  <si>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</si>
  <si>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</si>
  <si>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</si>
  <si>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</si>
  <si>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</si>
  <si>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</si>
  <si>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</si>
  <si>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</si>
  <si>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</si>
  <si>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</si>
  <si>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</si>
  <si>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</si>
  <si>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</si>
  <si>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</si>
  <si>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</si>
  <si>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</si>
  <si>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</si>
  <si>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</si>
  <si>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</si>
  <si>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</si>
  <si>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都市計画土地区画整理事業特別会計</t>
    <phoneticPr fontId="5"/>
  </si>
  <si>
    <t>学校給食特別会計</t>
    <phoneticPr fontId="5"/>
  </si>
  <si>
    <t>公共用地先行取得事業特別会計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</si>
  <si>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</si>
  <si>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</si>
  <si>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</si>
  <si>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</si>
  <si>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</si>
  <si>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</si>
  <si>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</si>
  <si>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</si>
  <si>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</si>
  <si>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</si>
  <si>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</si>
  <si>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</si>
  <si>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</si>
  <si>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</si>
  <si>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</si>
  <si>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都市計画駐車場特別会計</t>
    <phoneticPr fontId="5"/>
  </si>
  <si>
    <t>介護保険特別会計</t>
    <phoneticPr fontId="5"/>
  </si>
  <si>
    <t>国民健康保険南郷診療所特別会計</t>
    <phoneticPr fontId="5"/>
  </si>
  <si>
    <t>後期高齢者医療特別会計</t>
    <phoneticPr fontId="5"/>
  </si>
  <si>
    <t>自動車運送事業会計</t>
    <phoneticPr fontId="5"/>
  </si>
  <si>
    <t>法適用企業</t>
    <phoneticPr fontId="5"/>
  </si>
  <si>
    <t>市民病院事業会計</t>
    <phoneticPr fontId="5"/>
  </si>
  <si>
    <t>魚市場特別会計</t>
    <phoneticPr fontId="5"/>
  </si>
  <si>
    <t>法非適用企業</t>
    <phoneticPr fontId="5"/>
  </si>
  <si>
    <t>中央卸売市場特別会計</t>
    <phoneticPr fontId="5"/>
  </si>
  <si>
    <t>都市計画下水道事業特別会計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</si>
  <si>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</si>
  <si>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</si>
  <si>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</si>
  <si>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</si>
  <si>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</si>
  <si>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</si>
  <si>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</si>
  <si>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</si>
  <si>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</si>
  <si>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</si>
  <si>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</si>
  <si>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</si>
  <si>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</si>
  <si>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</si>
  <si>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</si>
  <si>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</si>
  <si>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</si>
  <si>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</si>
  <si>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</si>
  <si>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</si>
  <si>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</si>
  <si>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</si>
  <si>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</si>
  <si>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</si>
  <si>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</si>
  <si>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</si>
  <si>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</si>
  <si>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</si>
  <si>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</si>
  <si>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</si>
  <si>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</si>
  <si>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</si>
  <si>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</si>
  <si>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</si>
  <si>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</si>
  <si>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</si>
  <si>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</si>
  <si>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</si>
  <si>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</si>
  <si>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</si>
  <si>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</si>
  <si>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</si>
  <si>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</si>
  <si>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</si>
  <si>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</si>
  <si>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</si>
  <si>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</si>
  <si>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</si>
  <si>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</si>
  <si>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</si>
  <si>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</si>
  <si>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</si>
  <si>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</si>
  <si>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</si>
  <si>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</si>
  <si>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</si>
  <si>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</si>
  <si>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</si>
  <si>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</si>
  <si>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</si>
  <si>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</si>
  <si>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</si>
  <si>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</si>
  <si>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</si>
  <si>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</si>
  <si>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</si>
  <si>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</si>
  <si>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</si>
  <si>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</si>
  <si>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</si>
  <si>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</si>
  <si>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</si>
  <si>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</si>
  <si>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</si>
  <si>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</si>
  <si>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</si>
  <si>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</si>
  <si>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</si>
  <si>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</si>
  <si>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</si>
  <si>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</si>
  <si>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</si>
  <si>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</si>
  <si>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</si>
  <si>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</si>
  <si>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</si>
  <si>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</si>
  <si>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</si>
  <si>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</si>
  <si>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</si>
  <si>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</si>
  <si>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</si>
  <si>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</si>
  <si>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</si>
  <si>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</si>
  <si>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</si>
  <si>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</si>
  <si>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</si>
  <si>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</si>
  <si>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</si>
  <si>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</si>
  <si>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</si>
  <si>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</si>
  <si>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</si>
  <si>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</si>
  <si>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</si>
  <si>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</si>
  <si>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</si>
  <si>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</si>
  <si>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</si>
  <si>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</si>
  <si>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</si>
  <si>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</si>
  <si>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</si>
  <si>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</si>
  <si>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</si>
  <si>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</si>
  <si>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</si>
  <si>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</si>
  <si>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</si>
  <si>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</si>
  <si>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</si>
  <si>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</si>
  <si>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</si>
  <si>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</si>
  <si>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</si>
  <si>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</si>
  <si>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</si>
  <si>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</si>
  <si>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</si>
  <si>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</si>
  <si>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</si>
  <si>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</si>
  <si>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</si>
  <si>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0.27</t>
  </si>
  <si>
    <t>市民病院事業会計</t>
  </si>
  <si>
    <t>一般会計</t>
  </si>
  <si>
    <t>国民健康保険特別会計</t>
  </si>
  <si>
    <t>介護保険特別会計</t>
  </si>
  <si>
    <t>都市計画下水道事業特別会計</t>
  </si>
  <si>
    <t>後期高齢者医療特別会計</t>
  </si>
  <si>
    <t>魚市場特別会計</t>
  </si>
  <si>
    <t>自動車運送事業会計</t>
  </si>
  <si>
    <t>▲ 1.42</t>
  </si>
  <si>
    <t>▲ 1.22</t>
  </si>
  <si>
    <t>▲ 1.01</t>
  </si>
  <si>
    <t>▲ 0.41</t>
  </si>
  <si>
    <t>その他会計（赤字）</t>
  </si>
  <si>
    <t>その他会計（黒字）</t>
  </si>
  <si>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5"/>
  </si>
  <si>
    <t>八戸市階上町田代小学校中学校組合</t>
    <rPh sb="0" eb="3">
      <t>ハチノヘシ</t>
    </rPh>
    <rPh sb="3" eb="5">
      <t>ハシカミ</t>
    </rPh>
    <rPh sb="5" eb="6">
      <t>マチ</t>
    </rPh>
    <rPh sb="6" eb="8">
      <t>タシロ</t>
    </rPh>
    <rPh sb="8" eb="11">
      <t>ショウガッコウ</t>
    </rPh>
    <rPh sb="11" eb="14">
      <t>チュウガッコウ</t>
    </rPh>
    <rPh sb="14" eb="16">
      <t>クミアイ</t>
    </rPh>
    <phoneticPr fontId="5"/>
  </si>
  <si>
    <t>三戸郡福祉事務組合</t>
    <rPh sb="0" eb="3">
      <t>サンノヘグン</t>
    </rPh>
    <rPh sb="3" eb="5">
      <t>フクシ</t>
    </rPh>
    <rPh sb="5" eb="7">
      <t>ジム</t>
    </rPh>
    <rPh sb="7" eb="9">
      <t>クミアイ</t>
    </rPh>
    <phoneticPr fontId="5"/>
  </si>
  <si>
    <t>八戸圏域水道企業団</t>
    <rPh sb="0" eb="2">
      <t>ハチノヘ</t>
    </rPh>
    <rPh sb="2" eb="4">
      <t>ケンイキ</t>
    </rPh>
    <rPh sb="4" eb="6">
      <t>スイドウ</t>
    </rPh>
    <rPh sb="6" eb="8">
      <t>キギョウ</t>
    </rPh>
    <rPh sb="8" eb="9">
      <t>ダン</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</si>
  <si>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</si>
  <si>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5"/>
  </si>
  <si>
    <t>青森県交通災害共済組合</t>
    <rPh sb="0" eb="3">
      <t>アオモリケン</t>
    </rPh>
    <rPh sb="3" eb="5">
      <t>コウツウ</t>
    </rPh>
    <rPh sb="5" eb="7">
      <t>サイガイ</t>
    </rPh>
    <rPh sb="7" eb="9">
      <t>キョウサイ</t>
    </rPh>
    <rPh sb="9" eb="11">
      <t>クミアイ</t>
    </rPh>
    <phoneticPr fontId="5"/>
  </si>
  <si>
    <t>青森県市長会館管理組合</t>
    <rPh sb="0" eb="3">
      <t>アオモリケン</t>
    </rPh>
    <rPh sb="3" eb="5">
      <t>シチョウ</t>
    </rPh>
    <rPh sb="5" eb="7">
      <t>カイカン</t>
    </rPh>
    <rPh sb="7" eb="9">
      <t>カンリ</t>
    </rPh>
    <rPh sb="9" eb="11">
      <t>クミアイ</t>
    </rPh>
    <phoneticPr fontId="5"/>
  </si>
  <si>
    <t>八戸土地開発公社</t>
    <rPh sb="0" eb="2">
      <t>ハチノヘ</t>
    </rPh>
    <rPh sb="2" eb="4">
      <t>トチ</t>
    </rPh>
    <rPh sb="4" eb="6">
      <t>カイハツ</t>
    </rPh>
    <rPh sb="6" eb="8">
      <t>コウシャ</t>
    </rPh>
    <phoneticPr fontId="5"/>
  </si>
  <si>
    <t>○</t>
    <phoneticPr fontId="2"/>
  </si>
  <si>
    <t>○</t>
    <phoneticPr fontId="2"/>
  </si>
  <si>
    <t>グリーンプラザなんごう（株）</t>
    <rPh sb="12" eb="13">
      <t>カブ</t>
    </rPh>
    <phoneticPr fontId="5"/>
  </si>
  <si>
    <t>（一財）八戸地域地場産業振興センター</t>
    <rPh sb="1" eb="2">
      <t>イチ</t>
    </rPh>
    <rPh sb="2" eb="3">
      <t>ザイ</t>
    </rPh>
    <rPh sb="4" eb="6">
      <t>ハチノヘ</t>
    </rPh>
    <rPh sb="6" eb="8">
      <t>チイキ</t>
    </rPh>
    <rPh sb="8" eb="10">
      <t>ジバ</t>
    </rPh>
    <rPh sb="10" eb="12">
      <t>サンギョウ</t>
    </rPh>
    <rPh sb="12" eb="14">
      <t>シンコウ</t>
    </rPh>
    <phoneticPr fontId="5"/>
  </si>
  <si>
    <t>（一財）八戸地域高度技術振興センター</t>
    <rPh sb="1" eb="2">
      <t>イチ</t>
    </rPh>
    <rPh sb="2" eb="3">
      <t>ザイ</t>
    </rPh>
    <rPh sb="4" eb="6">
      <t>ハチノヘ</t>
    </rPh>
    <rPh sb="6" eb="8">
      <t>チイキ</t>
    </rPh>
    <rPh sb="8" eb="10">
      <t>コウド</t>
    </rPh>
    <rPh sb="10" eb="12">
      <t>ギジュツ</t>
    </rPh>
    <rPh sb="12" eb="14">
      <t>シンコウ</t>
    </rPh>
    <phoneticPr fontId="5"/>
  </si>
  <si>
    <t>住宅用地造成事業特別会計</t>
    <rPh sb="0" eb="2">
      <t>ジュウタク</t>
    </rPh>
    <rPh sb="2" eb="4">
      <t>ヨウチ</t>
    </rPh>
    <rPh sb="4" eb="6">
      <t>ゾウセイ</t>
    </rPh>
    <rPh sb="6" eb="8">
      <t>ジギョウ</t>
    </rPh>
    <rPh sb="8" eb="10">
      <t>トクベツ</t>
    </rPh>
    <rPh sb="10" eb="11">
      <t>カイ</t>
    </rPh>
    <rPh sb="11" eb="12">
      <t>ケイ</t>
    </rPh>
    <phoneticPr fontId="2"/>
  </si>
  <si>
    <t>（一財）八戸市総合健診センター</t>
    <rPh sb="1" eb="2">
      <t>イチ</t>
    </rPh>
    <rPh sb="2" eb="3">
      <t>ザイ</t>
    </rPh>
    <rPh sb="4" eb="6">
      <t>ハチノヘ</t>
    </rPh>
    <rPh sb="6" eb="7">
      <t>シ</t>
    </rPh>
    <rPh sb="7" eb="9">
      <t>ソウゴウ</t>
    </rPh>
    <rPh sb="9" eb="11">
      <t>ケンシン</t>
    </rPh>
    <phoneticPr fontId="5"/>
  </si>
  <si>
    <t>法適用企業</t>
    <rPh sb="0" eb="3">
      <t>ホウテキヨウ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</si>
</sst>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42559</c:v>
                </c:pt>
                <c:pt idx="1">
                  <c:v>52147</c:v>
                </c:pt>
                <c:pt idx="2">
                  <c:v>57731</c:v>
                </c:pt>
                <c:pt idx="3">
                  <c:v>58848</c:v>
                </c:pt>
                <c:pt idx="4">
                  <c:v>47612</c:v>
                </c:pt>
              </c:numCache>
            </c:numRef>
          </c:val>
          <c:smooth val="0"/>
        </c:ser>
        <c:dLbls>
          <c:showLegendKey val="0"/>
          <c:showVal val="0"/>
          <c:showCatName val="0"/>
          <c:showSerName val="0"/>
          <c:showPercent val="0"/>
          <c:showBubbleSize val="0"/>
        </c:dLbls>
        <c:marker val="1"/>
        <c:smooth val="0"/>
        <c:axId val="217616152"/>
        <c:axId val="433503856"/>
      </c:lineChart>
      <c:catAx>
        <c:axId val="217616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503856"/>
        <c:crosses val="autoZero"/>
        <c:auto val="1"/>
        <c:lblAlgn val="ctr"/>
        <c:lblOffset val="100"/>
        <c:tickLblSkip val="1"/>
        <c:tickMarkSkip val="1"/>
        <c:noMultiLvlLbl val="0"/>
      </c:catAx>
      <c:valAx>
        <c:axId val="4335038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616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4.49</c:v>
                </c:pt>
                <c:pt idx="1">
                  <c:v>5.81</c:v>
                </c:pt>
                <c:pt idx="2">
                  <c:v>5.49</c:v>
                </c:pt>
                <c:pt idx="3">
                  <c:v>5.36</c:v>
                </c:pt>
                <c:pt idx="4">
                  <c:v>4.01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2.92</c:v>
                </c:pt>
                <c:pt idx="1">
                  <c:v>3.48</c:v>
                </c:pt>
                <c:pt idx="2">
                  <c:v>5.09</c:v>
                </c:pt>
                <c:pt idx="3">
                  <c:v>6.26</c:v>
                </c:pt>
                <c:pt idx="4">
                  <c:v>7.04</c:v>
                </c:pt>
              </c:numCache>
            </c:numRef>
          </c:val>
        </c:ser>
        <c:dLbls>
          <c:showLegendKey val="0"/>
          <c:showVal val="0"/>
          <c:showCatName val="0"/>
          <c:showSerName val="0"/>
          <c:showPercent val="0"/>
          <c:showBubbleSize val="0"/>
        </c:dLbls>
        <c:gapWidth val="250"/>
        <c:overlap val="100"/>
        <c:axId val="433504248"/>
        <c:axId val="433504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1.01</c:v>
                </c:pt>
                <c:pt idx="1">
                  <c:v>2.2000000000000002</c:v>
                </c:pt>
                <c:pt idx="2">
                  <c:v>1.67</c:v>
                </c:pt>
                <c:pt idx="3">
                  <c:v>1.1100000000000001</c:v>
                </c:pt>
                <c:pt idx="4">
                  <c:v>-0.27</c:v>
                </c:pt>
              </c:numCache>
            </c:numRef>
          </c:val>
          <c:smooth val="0"/>
        </c:ser>
        <c:dLbls>
          <c:showLegendKey val="0"/>
          <c:showVal val="0"/>
          <c:showCatName val="0"/>
          <c:showSerName val="0"/>
          <c:showPercent val="0"/>
          <c:showBubbleSize val="0"/>
        </c:dLbls>
        <c:marker val="1"/>
        <c:smooth val="0"/>
        <c:axId val="433504248"/>
        <c:axId val="433504640"/>
      </c:lineChart>
      <c:catAx>
        <c:axId val="43350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3504640"/>
        <c:crosses val="autoZero"/>
        <c:auto val="1"/>
        <c:lblAlgn val="ctr"/>
        <c:lblOffset val="100"/>
        <c:tickLblSkip val="1"/>
        <c:tickMarkSkip val="1"/>
        <c:noMultiLvlLbl val="0"/>
      </c:catAx>
      <c:valAx>
        <c:axId val="43350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0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0.11</c:v>
                </c:pt>
                <c:pt idx="4">
                  <c:v>#N/A</c:v>
                </c:pt>
                <c:pt idx="5">
                  <c:v>0.16</c:v>
                </c:pt>
                <c:pt idx="6">
                  <c:v>#N/A</c:v>
                </c:pt>
                <c:pt idx="7">
                  <c:v>0.15</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自動車運送事業会計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1.42</c:v>
                </c:pt>
                <c:pt idx="1">
                  <c:v>#N/A</c:v>
                </c:pt>
                <c:pt idx="2">
                  <c:v>1.22</c:v>
                </c:pt>
                <c:pt idx="3">
                  <c:v>#N/A</c:v>
                </c:pt>
                <c:pt idx="4">
                  <c:v>1.01</c:v>
                </c:pt>
                <c:pt idx="5">
                  <c:v>#N/A</c:v>
                </c:pt>
                <c:pt idx="6">
                  <c:v>0.41</c:v>
                </c:pt>
                <c:pt idx="7">
                  <c:v>#N/A</c:v>
                </c:pt>
                <c:pt idx="8">
                  <c:v>#N/A</c:v>
                </c:pt>
                <c:pt idx="9">
                  <c:v>0.05</c:v>
                </c:pt>
              </c:numCache>
            </c:numRef>
          </c:val>
        </c:ser>
        <c:ser>
          <c:idx val="3"/>
          <c:order val="3"/>
          <c:tx>
            <c:strRef>
              <c:f>データシート!$A$30</c:f>
              <c:strCache>
                <c:ptCount val="1"/>
                <c:pt idx="0">
                  <c:v>魚市場特別会計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0.03</c:v>
                </c:pt>
                <c:pt idx="4">
                  <c:v>#N/A</c:v>
                </c:pt>
                <c:pt idx="5">
                  <c:v>0.02</c:v>
                </c:pt>
                <c:pt idx="6">
                  <c:v>#N/A</c:v>
                </c:pt>
                <c:pt idx="7">
                  <c:v>0.03</c:v>
                </c:pt>
                <c:pt idx="8">
                  <c:v>#N/A</c:v>
                </c:pt>
                <c:pt idx="9">
                  <c:v>0.06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0.12</c:v>
                </c:pt>
                <c:pt idx="4">
                  <c:v>#N/A</c:v>
                </c:pt>
                <c:pt idx="5">
                  <c:v>0.13</c:v>
                </c:pt>
                <c:pt idx="6">
                  <c:v>#N/A</c:v>
                </c:pt>
                <c:pt idx="7">
                  <c:v>0.13</c:v>
                </c:pt>
                <c:pt idx="8">
                  <c:v>#N/A</c:v>
                </c:pt>
                <c:pt idx="9">
                  <c:v>0.1</c:v>
                </c:pt>
              </c:numCache>
            </c:numRef>
          </c:val>
        </c:ser>
        <c:ser>
          <c:idx val="5"/>
          <c:order val="5"/>
          <c:tx>
            <c:strRef>
              <c:f>データシート!$A$32</c:f>
              <c:strCache>
                <c:ptCount val="1"/>
                <c:pt idx="0">
                  <c:v>都市計画下水道事業特別会計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0.13</c:v>
                </c:pt>
                <c:pt idx="2">
                  <c:v>#N/A</c:v>
                </c:pt>
                <c:pt idx="3">
                  <c:v>0.15</c:v>
                </c:pt>
                <c:pt idx="4">
                  <c:v>#N/A</c:v>
                </c:pt>
                <c:pt idx="5">
                  <c:v>0.21</c:v>
                </c:pt>
                <c:pt idx="6">
                  <c:v>#N/A</c:v>
                </c:pt>
                <c:pt idx="7">
                  <c:v>0.19</c:v>
                </c:pt>
                <c:pt idx="8">
                  <c:v>#N/A</c:v>
                </c:pt>
                <c:pt idx="9">
                  <c:v>0.17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0.81</c:v>
                </c:pt>
                <c:pt idx="2">
                  <c:v>#N/A</c:v>
                </c:pt>
                <c:pt idx="3">
                  <c:v>0.6</c:v>
                </c:pt>
                <c:pt idx="4">
                  <c:v>#N/A</c:v>
                </c:pt>
                <c:pt idx="5">
                  <c:v>0.33</c:v>
                </c:pt>
                <c:pt idx="6">
                  <c:v>#N/A</c:v>
                </c:pt>
                <c:pt idx="7">
                  <c:v>0.46</c:v>
                </c:pt>
                <c:pt idx="8">
                  <c:v>#N/A</c:v>
                </c:pt>
                <c:pt idx="9">
                  <c:v>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2.77</c:v>
                </c:pt>
                <c:pt idx="2">
                  <c:v>#N/A</c:v>
                </c:pt>
                <c:pt idx="3">
                  <c:v>2.5299999999999998</c:v>
                </c:pt>
                <c:pt idx="4">
                  <c:v>#N/A</c:v>
                </c:pt>
                <c:pt idx="5">
                  <c:v>0.93</c:v>
                </c:pt>
                <c:pt idx="6">
                  <c:v>#N/A</c:v>
                </c:pt>
                <c:pt idx="7">
                  <c:v>0.99</c:v>
                </c:pt>
                <c:pt idx="8">
                  <c:v>#N/A</c:v>
                </c:pt>
                <c:pt idx="9">
                  <c:v>1.25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4.45</c:v>
                </c:pt>
                <c:pt idx="2">
                  <c:v>#N/A</c:v>
                </c:pt>
                <c:pt idx="3">
                  <c:v>5.76</c:v>
                </c:pt>
                <c:pt idx="4">
                  <c:v>#N/A</c:v>
                </c:pt>
                <c:pt idx="5">
                  <c:v>5.43</c:v>
                </c:pt>
                <c:pt idx="6">
                  <c:v>#N/A</c:v>
                </c:pt>
                <c:pt idx="7">
                  <c:v>5.86</c:v>
                </c:pt>
                <c:pt idx="8">
                  <c:v>#N/A</c:v>
                </c:pt>
                <c:pt idx="9">
                  <c:v>3.95</c:v>
                </c:pt>
              </c:numCache>
            </c:numRef>
          </c:val>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#N/A</c:v>
                </c:pt>
                <c:pt idx="3">
                  <c:v>2.66</c:v>
                </c:pt>
                <c:pt idx="4">
                  <c:v>#N/A</c:v>
                </c:pt>
                <c:pt idx="5">
                  <c:v>6.51</c:v>
                </c:pt>
                <c:pt idx="6">
                  <c:v>#N/A</c:v>
                </c:pt>
                <c:pt idx="7">
                  <c:v>10.63</c:v>
                </c:pt>
                <c:pt idx="8">
                  <c:v>#N/A</c:v>
                </c:pt>
                <c:pt idx="9">
                  <c:v>14.04</c:v>
                </c:pt>
              </c:numCache>
            </c:numRef>
          </c:val>
        </c:ser>
        <c:dLbls>
          <c:showLegendKey val="0"/>
          <c:showVal val="0"/>
          <c:showCatName val="0"/>
          <c:showSerName val="0"/>
          <c:showPercent val="0"/>
          <c:showBubbleSize val="0"/>
        </c:dLbls>
        <c:gapWidth val="150"/>
        <c:overlap val="100"/>
        <c:axId val="433505424"/>
        <c:axId val="433505816"/>
      </c:barChart>
      <c:catAx>
        <c:axId val="43350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505816"/>
        <c:crosses val="autoZero"/>
        <c:auto val="1"/>
        <c:lblAlgn val="ctr"/>
        <c:lblOffset val="100"/>
        <c:tickLblSkip val="1"/>
        <c:tickMarkSkip val="1"/>
        <c:noMultiLvlLbl val="0"/>
      </c:catAx>
      <c:valAx>
        <c:axId val="433505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05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8992</c:v>
                </c:pt>
                <c:pt idx="5">
                  <c:v>8975</c:v>
                </c:pt>
                <c:pt idx="8">
                  <c:v>8959</c:v>
                </c:pt>
                <c:pt idx="11">
                  <c:v>9097</c:v>
                </c:pt>
                <c:pt idx="14">
                  <c:v>9354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2</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166</c:v>
                </c:pt>
                <c:pt idx="3">
                  <c:v>192</c:v>
                </c:pt>
                <c:pt idx="6">
                  <c:v>196</c:v>
                </c:pt>
                <c:pt idx="9">
                  <c:v>208</c:v>
                </c:pt>
                <c:pt idx="12">
                  <c:v>198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1395</c:v>
                </c:pt>
                <c:pt idx="3">
                  <c:v>989</c:v>
                </c:pt>
                <c:pt idx="6">
                  <c:v>689</c:v>
                </c:pt>
                <c:pt idx="9">
                  <c:v>604</c:v>
                </c:pt>
                <c:pt idx="12">
                  <c:v>614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3953</c:v>
                </c:pt>
                <c:pt idx="3">
                  <c:v>4042</c:v>
                </c:pt>
                <c:pt idx="6">
                  <c:v>4094</c:v>
                </c:pt>
                <c:pt idx="9">
                  <c:v>4125</c:v>
                </c:pt>
                <c:pt idx="12">
                  <c:v>4119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99</c:v>
                </c:pt>
                <c:pt idx="3">
                  <c:v>99</c:v>
                </c:pt>
                <c:pt idx="6">
                  <c:v>99</c:v>
                </c:pt>
                <c:pt idx="9">
                  <c:v>99</c:v>
                </c:pt>
                <c:pt idx="12">
                  <c:v>99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9982</c:v>
                </c:pt>
                <c:pt idx="3">
                  <c:v>10112</c:v>
                </c:pt>
                <c:pt idx="6">
                  <c:v>10191</c:v>
                </c:pt>
                <c:pt idx="9">
                  <c:v>10067</c:v>
                </c:pt>
                <c:pt idx="12">
                  <c:v>9827</c:v>
                </c:pt>
              </c:numCache>
            </c:numRef>
          </c:val>
        </c:ser>
        <c:dLbls>
          <c:showLegendKey val="0"/>
          <c:showVal val="0"/>
          <c:showCatName val="0"/>
          <c:showSerName val="0"/>
          <c:showPercent val="0"/>
          <c:showBubbleSize val="0"/>
        </c:dLbls>
        <c:gapWidth val="100"/>
        <c:overlap val="100"/>
        <c:axId val="433506600"/>
        <c:axId val="43652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6606</c:v>
                </c:pt>
                <c:pt idx="2">
                  <c:v>#N/A</c:v>
                </c:pt>
                <c:pt idx="3">
                  <c:v>#N/A</c:v>
                </c:pt>
                <c:pt idx="4">
                  <c:v>6461</c:v>
                </c:pt>
                <c:pt idx="5">
                  <c:v>#N/A</c:v>
                </c:pt>
                <c:pt idx="6">
                  <c:v>#N/A</c:v>
                </c:pt>
                <c:pt idx="7">
                  <c:v>6310</c:v>
                </c:pt>
                <c:pt idx="8">
                  <c:v>#N/A</c:v>
                </c:pt>
                <c:pt idx="9">
                  <c:v>#N/A</c:v>
                </c:pt>
                <c:pt idx="10">
                  <c:v>6007</c:v>
                </c:pt>
                <c:pt idx="11">
                  <c:v>#N/A</c:v>
                </c:pt>
                <c:pt idx="12">
                  <c:v>#N/A</c:v>
                </c:pt>
                <c:pt idx="13">
                  <c:v>5503</c:v>
                </c:pt>
                <c:pt idx="14">
                  <c:v>#N/A</c:v>
                </c:pt>
              </c:numCache>
            </c:numRef>
          </c:val>
          <c:smooth val="0"/>
        </c:ser>
        <c:dLbls>
          <c:showLegendKey val="0"/>
          <c:showVal val="0"/>
          <c:showCatName val="0"/>
          <c:showSerName val="0"/>
          <c:showPercent val="0"/>
          <c:showBubbleSize val="0"/>
        </c:dLbls>
        <c:marker val="1"/>
        <c:smooth val="0"/>
        <c:axId val="433506600"/>
        <c:axId val="436523696"/>
      </c:lineChart>
      <c:catAx>
        <c:axId val="43350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523696"/>
        <c:crosses val="autoZero"/>
        <c:auto val="1"/>
        <c:lblAlgn val="ctr"/>
        <c:lblOffset val="100"/>
        <c:tickLblSkip val="1"/>
        <c:tickMarkSkip val="1"/>
        <c:noMultiLvlLbl val="0"/>
      </c:catAx>
      <c:valAx>
        <c:axId val="43652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06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99829</c:v>
                </c:pt>
                <c:pt idx="5">
                  <c:v>101457</c:v>
                </c:pt>
                <c:pt idx="8">
                  <c:v>102717</c:v>
                </c:pt>
                <c:pt idx="11">
                  <c:v>102692</c:v>
                </c:pt>
                <c:pt idx="14">
                  <c:v>104038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2563</c:v>
                </c:pt>
                <c:pt idx="5">
                  <c:v>2407</c:v>
                </c:pt>
                <c:pt idx="8">
                  <c:v>2755</c:v>
                </c:pt>
                <c:pt idx="11">
                  <c:v>2594</c:v>
                </c:pt>
                <c:pt idx="14">
                  <c:v>2461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5769</c:v>
                </c:pt>
                <c:pt idx="5">
                  <c:v>7411</c:v>
                </c:pt>
                <c:pt idx="8">
                  <c:v>9859</c:v>
                </c:pt>
                <c:pt idx="11">
                  <c:v>10731</c:v>
                </c:pt>
                <c:pt idx="14">
                  <c:v>11321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1963</c:v>
                </c:pt>
                <c:pt idx="3">
                  <c:v>651</c:v>
                </c:pt>
                <c:pt idx="6">
                  <c:v>436</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70</c:v>
                </c:pt>
                <c:pt idx="3">
                  <c:v>52</c:v>
                </c:pt>
                <c:pt idx="6">
                  <c:v>34</c:v>
                </c:pt>
                <c:pt idx="9">
                  <c:v>18</c:v>
                </c:pt>
                <c:pt idx="12">
                  <c:v>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13469</c:v>
                </c:pt>
                <c:pt idx="3">
                  <c:v>12800</c:v>
                </c:pt>
                <c:pt idx="6">
                  <c:v>12180</c:v>
                </c:pt>
                <c:pt idx="9">
                  <c:v>11630</c:v>
                </c:pt>
                <c:pt idx="12">
                  <c:v>11049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3868</c:v>
                </c:pt>
                <c:pt idx="3">
                  <c:v>3478</c:v>
                </c:pt>
                <c:pt idx="6">
                  <c:v>3710</c:v>
                </c:pt>
                <c:pt idx="9">
                  <c:v>3261</c:v>
                </c:pt>
                <c:pt idx="12">
                  <c:v>3125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61550</c:v>
                </c:pt>
                <c:pt idx="3">
                  <c:v>60270</c:v>
                </c:pt>
                <c:pt idx="6">
                  <c:v>58414</c:v>
                </c:pt>
                <c:pt idx="9">
                  <c:v>57136</c:v>
                </c:pt>
                <c:pt idx="12">
                  <c:v>56224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1673</c:v>
                </c:pt>
                <c:pt idx="3">
                  <c:v>1570</c:v>
                </c:pt>
                <c:pt idx="6">
                  <c:v>1458</c:v>
                </c:pt>
                <c:pt idx="9">
                  <c:v>1319</c:v>
                </c:pt>
                <c:pt idx="12">
                  <c:v>1171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95128</c:v>
                </c:pt>
                <c:pt idx="3">
                  <c:v>97531</c:v>
                </c:pt>
                <c:pt idx="6">
                  <c:v>96728</c:v>
                </c:pt>
                <c:pt idx="9">
                  <c:v>96419</c:v>
                </c:pt>
                <c:pt idx="12">
                  <c:v>96259</c:v>
                </c:pt>
              </c:numCache>
            </c:numRef>
          </c:val>
        </c:ser>
        <c:dLbls>
          <c:showLegendKey val="0"/>
          <c:showVal val="0"/>
          <c:showCatName val="0"/>
          <c:showSerName val="0"/>
          <c:showPercent val="0"/>
          <c:showBubbleSize val="0"/>
        </c:dLbls>
        <c:gapWidth val="100"/>
        <c:overlap val="100"/>
        <c:axId val="436526048"/>
        <c:axId val="436526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69559</c:v>
                </c:pt>
                <c:pt idx="2">
                  <c:v>#N/A</c:v>
                </c:pt>
                <c:pt idx="3">
                  <c:v>#N/A</c:v>
                </c:pt>
                <c:pt idx="4">
                  <c:v>65078</c:v>
                </c:pt>
                <c:pt idx="5">
                  <c:v>#N/A</c:v>
                </c:pt>
                <c:pt idx="6">
                  <c:v>#N/A</c:v>
                </c:pt>
                <c:pt idx="7">
                  <c:v>57628</c:v>
                </c:pt>
                <c:pt idx="8">
                  <c:v>#N/A</c:v>
                </c:pt>
                <c:pt idx="9">
                  <c:v>#N/A</c:v>
                </c:pt>
                <c:pt idx="10">
                  <c:v>53766</c:v>
                </c:pt>
                <c:pt idx="11">
                  <c:v>#N/A</c:v>
                </c:pt>
                <c:pt idx="12">
                  <c:v>#N/A</c:v>
                </c:pt>
                <c:pt idx="13">
                  <c:v>50023</c:v>
                </c:pt>
                <c:pt idx="14">
                  <c:v>#N/A</c:v>
                </c:pt>
              </c:numCache>
            </c:numRef>
          </c:val>
          <c:smooth val="0"/>
        </c:ser>
        <c:dLbls>
          <c:showLegendKey val="0"/>
          <c:showVal val="0"/>
          <c:showCatName val="0"/>
          <c:showSerName val="0"/>
          <c:showPercent val="0"/>
          <c:showBubbleSize val="0"/>
        </c:dLbls>
        <c:marker val="1"/>
        <c:smooth val="0"/>
        <c:axId val="436526048"/>
        <c:axId val="436526440"/>
      </c:lineChart>
      <c:catAx>
        <c:axId val="43652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526440"/>
        <c:crosses val="autoZero"/>
        <c:auto val="1"/>
        <c:lblAlgn val="ctr"/>
        <c:lblOffset val="100"/>
        <c:tickLblSkip val="1"/>
        <c:tickMarkSkip val="1"/>
        <c:noMultiLvlLbl val="0"/>
      </c:catAx>
      <c:valAx>
        <c:axId val="436526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52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238,867
238,124
305.40
98,398,119
94,966,606
2,044,947
50,984,964
95,767,765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118.9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自主財源の多寡を示す財政力指数は、景気の低迷による市税の落ち込み等により減少傾向にある。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今後も市税等の自主財源の大幅な増加は期待できないことから、更なる収入確保に取り組む等、財政基盤の強化に努めていく。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1" name="直線コネクタ 70"/>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85725</xdr:rowOff>
    </xdr:to>
    <xdr:cxnSp macro="">
      <xdr:nvCxnSpPr>
        <xdr:cNvPr id="74" name="直線コネクタ 73"/>
        <xdr:cNvCxnSpPr/>
      </xdr:nvCxnSpPr>
      <xdr:spPr>
        <a:xfrm>
          <a:off x="2336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45508</xdr:rowOff>
    </xdr:to>
    <xdr:cxnSp macro="">
      <xdr:nvCxnSpPr>
        <xdr:cNvPr id="77" name="直線コネクタ 76"/>
        <xdr:cNvCxnSpPr/>
      </xdr:nvCxnSpPr>
      <xdr:spPr>
        <a:xfrm>
          <a:off x="1447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92" name="テキスト ボックス 91"/>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81085</xdr:rowOff>
    </xdr:from>
    <xdr:ext cx="762000" cy="259045"/>
    <xdr:sp macro="" textlink="">
      <xdr:nvSpPr>
        <xdr:cNvPr id="94" name="テキスト ボックス 93"/>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96" name="テキスト ボックス 95"/>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財政構造の弾力性を示す経常収支比率は類似団体の９０．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、全国平均９０．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より低い水準にあるが、引き続き扶助費等の義務的経費の増加も予想される中で、市税をはじめとする経常一般財源の増加は見込めないことから、第</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次八戸市行財政改革大綱に基づき、安定的な財政基盤の確立を図っていく。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4233</xdr:rowOff>
    </xdr:to>
    <xdr:cxnSp macro="">
      <xdr:nvCxnSpPr>
        <xdr:cNvPr id="131" name="直線コネクタ 130"/>
        <xdr:cNvCxnSpPr/>
      </xdr:nvCxnSpPr>
      <xdr:spPr>
        <a:xfrm>
          <a:off x="4114800" y="106260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68580</xdr:rowOff>
    </xdr:to>
    <xdr:cxnSp macro="">
      <xdr:nvCxnSpPr>
        <xdr:cNvPr id="134" name="直線コネクタ 133"/>
        <xdr:cNvCxnSpPr/>
      </xdr:nvCxnSpPr>
      <xdr:spPr>
        <a:xfrm flipV="1">
          <a:off x="3225800" y="1062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30904</xdr:rowOff>
    </xdr:from>
    <xdr:to>
      <xdr:col>4</xdr:col>
      <xdr:colOff>482600</xdr:colOff>
      <xdr:row>62</xdr:row>
      <xdr:rowOff>68580</xdr:rowOff>
    </xdr:to>
    <xdr:cxnSp macro="">
      <xdr:nvCxnSpPr>
        <xdr:cNvPr id="137" name="直線コネクタ 136"/>
        <xdr:cNvCxnSpPr/>
      </xdr:nvCxnSpPr>
      <xdr:spPr>
        <a:xfrm>
          <a:off x="2336800" y="104893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30904</xdr:rowOff>
    </xdr:from>
    <xdr:to>
      <xdr:col>3</xdr:col>
      <xdr:colOff>279400</xdr:colOff>
      <xdr:row>62</xdr:row>
      <xdr:rowOff>149013</xdr:rowOff>
    </xdr:to>
    <xdr:cxnSp macro="">
      <xdr:nvCxnSpPr>
        <xdr:cNvPr id="140" name="直線コネクタ 139"/>
        <xdr:cNvCxnSpPr/>
      </xdr:nvCxnSpPr>
      <xdr:spPr>
        <a:xfrm flipV="1">
          <a:off x="1447800" y="10489354"/>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4" name="テキスト ボックス 14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50" name="円/楕円 149"/>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141410</xdr:rowOff>
    </xdr:from>
    <xdr:ext cx="762000" cy="259045"/>
    <xdr:sp macro="" textlink="">
      <xdr:nvSpPr>
        <xdr:cNvPr id="151"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2" name="円/楕円 151"/>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57167</xdr:rowOff>
    </xdr:from>
    <xdr:ext cx="736600" cy="259045"/>
    <xdr:sp macro="" textlink="">
      <xdr:nvSpPr>
        <xdr:cNvPr id="153" name="テキスト ボックス 152"/>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4" name="円/楕円 153"/>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5" name="テキスト ボックス 154"/>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151554</xdr:rowOff>
    </xdr:from>
    <xdr:to>
      <xdr:col>3</xdr:col>
      <xdr:colOff>330200</xdr:colOff>
      <xdr:row>61</xdr:row>
      <xdr:rowOff>81704</xdr:rowOff>
    </xdr:to>
    <xdr:sp macro="" textlink="">
      <xdr:nvSpPr>
        <xdr:cNvPr id="156" name="円/楕円 155"/>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91881</xdr:rowOff>
    </xdr:from>
    <xdr:ext cx="762000" cy="259045"/>
    <xdr:sp macro="" textlink="">
      <xdr:nvSpPr>
        <xdr:cNvPr id="157" name="テキスト ボックス 156"/>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8" name="円/楕円 157"/>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59" name="テキスト ボックス 158"/>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度以降は類似団体平均値に近づいているが、依然、全国平均、県内平均を大きく下回っている。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はゴミ処理業務や消防業務等を一部事務組合で行っているため、人件費や物件費等の経費が事務組合への負担金等で支出されていることが挙げられる。また、東日本大震災関係として、災害廃棄物の処理業務委託料等により物件費が大幅に伸び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ことが挙げられる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164795</xdr:rowOff>
    </xdr:from>
    <xdr:to>
      <xdr:col>7</xdr:col>
      <xdr:colOff>152400</xdr:colOff>
      <xdr:row>83</xdr:row>
      <xdr:rowOff>118855</xdr:rowOff>
    </xdr:to>
    <xdr:cxnSp macro="">
      <xdr:nvCxnSpPr>
        <xdr:cNvPr id="196" name="直線コネクタ 195"/>
        <xdr:cNvCxnSpPr/>
      </xdr:nvCxnSpPr>
      <xdr:spPr>
        <a:xfrm flipV="1">
          <a:off x="4114800" y="14223695"/>
          <a:ext cx="838200" cy="12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118855</xdr:rowOff>
    </xdr:from>
    <xdr:to>
      <xdr:col>6</xdr:col>
      <xdr:colOff>0</xdr:colOff>
      <xdr:row>83</xdr:row>
      <xdr:rowOff>162340</xdr:rowOff>
    </xdr:to>
    <xdr:cxnSp macro="">
      <xdr:nvCxnSpPr>
        <xdr:cNvPr id="199" name="直線コネクタ 198"/>
        <xdr:cNvCxnSpPr/>
      </xdr:nvCxnSpPr>
      <xdr:spPr>
        <a:xfrm flipV="1">
          <a:off x="3225800" y="14349205"/>
          <a:ext cx="889000" cy="4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53107</xdr:rowOff>
    </xdr:from>
    <xdr:to>
      <xdr:col>4</xdr:col>
      <xdr:colOff>482600</xdr:colOff>
      <xdr:row>83</xdr:row>
      <xdr:rowOff>162340</xdr:rowOff>
    </xdr:to>
    <xdr:cxnSp macro="">
      <xdr:nvCxnSpPr>
        <xdr:cNvPr id="202" name="直線コネクタ 201"/>
        <xdr:cNvCxnSpPr/>
      </xdr:nvCxnSpPr>
      <xdr:spPr>
        <a:xfrm>
          <a:off x="2336800" y="14112007"/>
          <a:ext cx="889000" cy="28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33200</xdr:rowOff>
    </xdr:from>
    <xdr:to>
      <xdr:col>3</xdr:col>
      <xdr:colOff>279400</xdr:colOff>
      <xdr:row>82</xdr:row>
      <xdr:rowOff>53107</xdr:rowOff>
    </xdr:to>
    <xdr:cxnSp macro="">
      <xdr:nvCxnSpPr>
        <xdr:cNvPr id="205" name="直線コネクタ 204"/>
        <xdr:cNvCxnSpPr/>
      </xdr:nvCxnSpPr>
      <xdr:spPr>
        <a:xfrm>
          <a:off x="1447800" y="14092100"/>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113995</xdr:rowOff>
    </xdr:from>
    <xdr:to>
      <xdr:col>7</xdr:col>
      <xdr:colOff>203200</xdr:colOff>
      <xdr:row>83</xdr:row>
      <xdr:rowOff>44145</xdr:rowOff>
    </xdr:to>
    <xdr:sp macro="" textlink="">
      <xdr:nvSpPr>
        <xdr:cNvPr id="215" name="円/楕円 214"/>
        <xdr:cNvSpPr/>
      </xdr:nvSpPr>
      <xdr:spPr>
        <a:xfrm>
          <a:off x="4902200" y="141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130522</xdr:rowOff>
    </xdr:from>
    <xdr:ext cx="762000" cy="259045"/>
    <xdr:sp macro="" textlink="">
      <xdr:nvSpPr>
        <xdr:cNvPr id="216" name="人件費・物件費等の状況該当値テキスト"/>
        <xdr:cNvSpPr txBox="1"/>
      </xdr:nvSpPr>
      <xdr:spPr>
        <a:xfrm>
          <a:off x="5041900" y="140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87,877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68055</xdr:rowOff>
    </xdr:from>
    <xdr:to>
      <xdr:col>6</xdr:col>
      <xdr:colOff>50800</xdr:colOff>
      <xdr:row>83</xdr:row>
      <xdr:rowOff>169655</xdr:rowOff>
    </xdr:to>
    <xdr:sp macro="" textlink="">
      <xdr:nvSpPr>
        <xdr:cNvPr id="217" name="円/楕円 216"/>
        <xdr:cNvSpPr/>
      </xdr:nvSpPr>
      <xdr:spPr>
        <a:xfrm>
          <a:off x="4064000" y="142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8382</xdr:rowOff>
    </xdr:from>
    <xdr:ext cx="736600" cy="259045"/>
    <xdr:sp macro="" textlink="">
      <xdr:nvSpPr>
        <xdr:cNvPr id="218" name="テキスト ボックス 217"/>
        <xdr:cNvSpPr txBox="1"/>
      </xdr:nvSpPr>
      <xdr:spPr>
        <a:xfrm>
          <a:off x="3733800" y="1406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95,159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111540</xdr:rowOff>
    </xdr:from>
    <xdr:to>
      <xdr:col>4</xdr:col>
      <xdr:colOff>533400</xdr:colOff>
      <xdr:row>84</xdr:row>
      <xdr:rowOff>41690</xdr:rowOff>
    </xdr:to>
    <xdr:sp macro="" textlink="">
      <xdr:nvSpPr>
        <xdr:cNvPr id="219" name="円/楕円 218"/>
        <xdr:cNvSpPr/>
      </xdr:nvSpPr>
      <xdr:spPr>
        <a:xfrm>
          <a:off x="3175000" y="143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51867</xdr:rowOff>
    </xdr:from>
    <xdr:ext cx="762000" cy="259045"/>
    <xdr:sp macro="" textlink="">
      <xdr:nvSpPr>
        <xdr:cNvPr id="220" name="テキスト ボックス 219"/>
        <xdr:cNvSpPr txBox="1"/>
      </xdr:nvSpPr>
      <xdr:spPr>
        <a:xfrm>
          <a:off x="2844800" y="1411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97,682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2307</xdr:rowOff>
    </xdr:from>
    <xdr:to>
      <xdr:col>3</xdr:col>
      <xdr:colOff>330200</xdr:colOff>
      <xdr:row>82</xdr:row>
      <xdr:rowOff>103907</xdr:rowOff>
    </xdr:to>
    <xdr:sp macro="" textlink="">
      <xdr:nvSpPr>
        <xdr:cNvPr id="221" name="円/楕円 220"/>
        <xdr:cNvSpPr/>
      </xdr:nvSpPr>
      <xdr:spPr>
        <a:xfrm>
          <a:off x="2286000" y="1406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114084</xdr:rowOff>
    </xdr:from>
    <xdr:ext cx="762000" cy="259045"/>
    <xdr:sp macro="" textlink="">
      <xdr:nvSpPr>
        <xdr:cNvPr id="222" name="テキスト ボックス 221"/>
        <xdr:cNvSpPr txBox="1"/>
      </xdr:nvSpPr>
      <xdr:spPr>
        <a:xfrm>
          <a:off x="1955800" y="1383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153850</xdr:rowOff>
    </xdr:from>
    <xdr:to>
      <xdr:col>2</xdr:col>
      <xdr:colOff>127000</xdr:colOff>
      <xdr:row>82</xdr:row>
      <xdr:rowOff>84000</xdr:rowOff>
    </xdr:to>
    <xdr:sp macro="" textlink="">
      <xdr:nvSpPr>
        <xdr:cNvPr id="223" name="円/楕円 222"/>
        <xdr:cNvSpPr/>
      </xdr:nvSpPr>
      <xdr:spPr>
        <a:xfrm>
          <a:off x="1397000" y="140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94177</xdr:rowOff>
    </xdr:from>
    <xdr:ext cx="762000" cy="259045"/>
    <xdr:sp macro="" textlink="">
      <xdr:nvSpPr>
        <xdr:cNvPr id="224" name="テキスト ボックス 223"/>
        <xdr:cNvSpPr txBox="1"/>
      </xdr:nvSpPr>
      <xdr:spPr>
        <a:xfrm>
          <a:off x="1066800" y="138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平均９９．９</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より低い水準となっている。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今後も質の高い行政サービスの提供と給与の適正化を図っていく。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88</xdr:row>
      <xdr:rowOff>120650</xdr:rowOff>
    </xdr:to>
    <xdr:cxnSp macro="">
      <xdr:nvCxnSpPr>
        <xdr:cNvPr id="258" name="直線コネクタ 257"/>
        <xdr:cNvCxnSpPr/>
      </xdr:nvCxnSpPr>
      <xdr:spPr>
        <a:xfrm flipV="1">
          <a:off x="16179800" y="14556739"/>
          <a:ext cx="8382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112607</xdr:rowOff>
    </xdr:from>
    <xdr:to>
      <xdr:col>23</xdr:col>
      <xdr:colOff>406400</xdr:colOff>
      <xdr:row>88</xdr:row>
      <xdr:rowOff>120650</xdr:rowOff>
    </xdr:to>
    <xdr:cxnSp macro="">
      <xdr:nvCxnSpPr>
        <xdr:cNvPr id="261" name="直線コネクタ 260"/>
        <xdr:cNvCxnSpPr/>
      </xdr:nvCxnSpPr>
      <xdr:spPr>
        <a:xfrm>
          <a:off x="15290800" y="152002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63" name="テキスト ボックス 262"/>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88</xdr:row>
      <xdr:rowOff>112607</xdr:rowOff>
    </xdr:to>
    <xdr:cxnSp macro="">
      <xdr:nvCxnSpPr>
        <xdr:cNvPr id="264" name="直線コネクタ 263"/>
        <xdr:cNvCxnSpPr/>
      </xdr:nvCxnSpPr>
      <xdr:spPr>
        <a:xfrm>
          <a:off x="14401800" y="1457282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6" name="テキスト ボックス 265"/>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85</xdr:row>
      <xdr:rowOff>7620</xdr:rowOff>
    </xdr:to>
    <xdr:cxnSp macro="">
      <xdr:nvCxnSpPr>
        <xdr:cNvPr id="267" name="直線コネクタ 266"/>
        <xdr:cNvCxnSpPr/>
      </xdr:nvCxnSpPr>
      <xdr:spPr>
        <a:xfrm flipV="1">
          <a:off x="13512800" y="1457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69" name="テキスト ボックス 26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7" name="円/楕円 276"/>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8"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9" name="円/楕円 278"/>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10177</xdr:rowOff>
    </xdr:from>
    <xdr:ext cx="736600" cy="259045"/>
    <xdr:sp macro="" textlink="">
      <xdr:nvSpPr>
        <xdr:cNvPr id="280" name="テキスト ボックス 279"/>
        <xdr:cNvSpPr txBox="1"/>
      </xdr:nvSpPr>
      <xdr:spPr>
        <a:xfrm>
          <a:off x="15798800" y="149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81" name="円/楕円 280"/>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82" name="テキスト ボックス 281"/>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120227</xdr:rowOff>
    </xdr:from>
    <xdr:to>
      <xdr:col>21</xdr:col>
      <xdr:colOff>50800</xdr:colOff>
      <xdr:row>85</xdr:row>
      <xdr:rowOff>50377</xdr:rowOff>
    </xdr:to>
    <xdr:sp macro="" textlink="">
      <xdr:nvSpPr>
        <xdr:cNvPr id="283" name="円/楕円 282"/>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60554</xdr:rowOff>
    </xdr:from>
    <xdr:ext cx="762000" cy="259045"/>
    <xdr:sp macro="" textlink="">
      <xdr:nvSpPr>
        <xdr:cNvPr id="284" name="テキスト ボックス 283"/>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5" name="円/楕円 284"/>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86" name="テキスト ボックス 285"/>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類似団体平均、全国平均、県内平均を下回っている状況であるが、ごみ処理業務や消防業務を一部事務組合で行っているため全国平均を下回っている側面もあるので、今後も第</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次行財政改革大綱に基づき、人材育成の充実、市民との協働の取り組み等を通じ、質の高い行政サービスの提供と職員数の適正化を図っていく。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89988</xdr:rowOff>
    </xdr:from>
    <xdr:to>
      <xdr:col>24</xdr:col>
      <xdr:colOff>558800</xdr:colOff>
      <xdr:row>59</xdr:row>
      <xdr:rowOff>89988</xdr:rowOff>
    </xdr:to>
    <xdr:cxnSp macro="">
      <xdr:nvCxnSpPr>
        <xdr:cNvPr id="323" name="直線コネクタ 322"/>
        <xdr:cNvCxnSpPr/>
      </xdr:nvCxnSpPr>
      <xdr:spPr>
        <a:xfrm>
          <a:off x="16179800" y="10205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4"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89988</xdr:rowOff>
    </xdr:from>
    <xdr:to>
      <xdr:col>23</xdr:col>
      <xdr:colOff>406400</xdr:colOff>
      <xdr:row>59</xdr:row>
      <xdr:rowOff>127907</xdr:rowOff>
    </xdr:to>
    <xdr:cxnSp macro="">
      <xdr:nvCxnSpPr>
        <xdr:cNvPr id="326" name="直線コネクタ 325"/>
        <xdr:cNvCxnSpPr/>
      </xdr:nvCxnSpPr>
      <xdr:spPr>
        <a:xfrm flipV="1">
          <a:off x="15290800" y="1020553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8" name="テキスト ボックス 327"/>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127907</xdr:rowOff>
    </xdr:from>
    <xdr:to>
      <xdr:col>22</xdr:col>
      <xdr:colOff>203200</xdr:colOff>
      <xdr:row>59</xdr:row>
      <xdr:rowOff>134801</xdr:rowOff>
    </xdr:to>
    <xdr:cxnSp macro="">
      <xdr:nvCxnSpPr>
        <xdr:cNvPr id="329" name="直線コネクタ 328"/>
        <xdr:cNvCxnSpPr/>
      </xdr:nvCxnSpPr>
      <xdr:spPr>
        <a:xfrm flipV="1">
          <a:off x="14401800" y="102434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31" name="テキスト ボックス 330"/>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134801</xdr:rowOff>
    </xdr:from>
    <xdr:to>
      <xdr:col>21</xdr:col>
      <xdr:colOff>0</xdr:colOff>
      <xdr:row>59</xdr:row>
      <xdr:rowOff>155484</xdr:rowOff>
    </xdr:to>
    <xdr:cxnSp macro="">
      <xdr:nvCxnSpPr>
        <xdr:cNvPr id="332" name="直線コネクタ 331"/>
        <xdr:cNvCxnSpPr/>
      </xdr:nvCxnSpPr>
      <xdr:spPr>
        <a:xfrm flipV="1">
          <a:off x="13512800" y="102503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4" name="テキスト ボックス 333"/>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6" name="テキスト ボックス 33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39188</xdr:rowOff>
    </xdr:from>
    <xdr:to>
      <xdr:col>24</xdr:col>
      <xdr:colOff>609600</xdr:colOff>
      <xdr:row>59</xdr:row>
      <xdr:rowOff>140788</xdr:rowOff>
    </xdr:to>
    <xdr:sp macro="" textlink="">
      <xdr:nvSpPr>
        <xdr:cNvPr id="342" name="円/楕円 341"/>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55715</xdr:rowOff>
    </xdr:from>
    <xdr:ext cx="762000" cy="259045"/>
    <xdr:sp macro="" textlink="">
      <xdr:nvSpPr>
        <xdr:cNvPr id="343" name="定員管理の状況該当値テキスト"/>
        <xdr:cNvSpPr txBox="1"/>
      </xdr:nvSpPr>
      <xdr:spPr>
        <a:xfrm>
          <a:off x="17106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39188</xdr:rowOff>
    </xdr:from>
    <xdr:to>
      <xdr:col>23</xdr:col>
      <xdr:colOff>457200</xdr:colOff>
      <xdr:row>59</xdr:row>
      <xdr:rowOff>140788</xdr:rowOff>
    </xdr:to>
    <xdr:sp macro="" textlink="">
      <xdr:nvSpPr>
        <xdr:cNvPr id="344" name="円/楕円 343"/>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150965</xdr:rowOff>
    </xdr:from>
    <xdr:ext cx="736600" cy="259045"/>
    <xdr:sp macro="" textlink="">
      <xdr:nvSpPr>
        <xdr:cNvPr id="345" name="テキスト ボックス 344"/>
        <xdr:cNvSpPr txBox="1"/>
      </xdr:nvSpPr>
      <xdr:spPr>
        <a:xfrm>
          <a:off x="15798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77107</xdr:rowOff>
    </xdr:from>
    <xdr:to>
      <xdr:col>22</xdr:col>
      <xdr:colOff>254000</xdr:colOff>
      <xdr:row>60</xdr:row>
      <xdr:rowOff>7257</xdr:rowOff>
    </xdr:to>
    <xdr:sp macro="" textlink="">
      <xdr:nvSpPr>
        <xdr:cNvPr id="346" name="円/楕円 345"/>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17434</xdr:rowOff>
    </xdr:from>
    <xdr:ext cx="762000" cy="259045"/>
    <xdr:sp macro="" textlink="">
      <xdr:nvSpPr>
        <xdr:cNvPr id="347" name="テキスト ボックス 346"/>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84001</xdr:rowOff>
    </xdr:from>
    <xdr:to>
      <xdr:col>21</xdr:col>
      <xdr:colOff>50800</xdr:colOff>
      <xdr:row>60</xdr:row>
      <xdr:rowOff>14151</xdr:rowOff>
    </xdr:to>
    <xdr:sp macro="" textlink="">
      <xdr:nvSpPr>
        <xdr:cNvPr id="348" name="円/楕円 347"/>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24328</xdr:rowOff>
    </xdr:from>
    <xdr:ext cx="762000" cy="259045"/>
    <xdr:sp macro="" textlink="">
      <xdr:nvSpPr>
        <xdr:cNvPr id="349" name="テキスト ボックス 348"/>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104684</xdr:rowOff>
    </xdr:from>
    <xdr:to>
      <xdr:col>19</xdr:col>
      <xdr:colOff>533400</xdr:colOff>
      <xdr:row>60</xdr:row>
      <xdr:rowOff>34834</xdr:rowOff>
    </xdr:to>
    <xdr:sp macro="" textlink="">
      <xdr:nvSpPr>
        <xdr:cNvPr id="350" name="円/楕円 349"/>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45011</xdr:rowOff>
    </xdr:from>
    <xdr:ext cx="762000" cy="259045"/>
    <xdr:sp macro="" textlink="">
      <xdr:nvSpPr>
        <xdr:cNvPr id="351" name="テキスト ボックス 350"/>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一部事務組合等が起こした地方債の元利償還金に対する負担金等が減少してきているため、実質公債比率は減少傾向にある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が、今後も</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適切な起債管理を行い安定した財政運営に努め</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74567</xdr:rowOff>
    </xdr:from>
    <xdr:to>
      <xdr:col>24</xdr:col>
      <xdr:colOff>558800</xdr:colOff>
      <xdr:row>43</xdr:row>
      <xdr:rowOff>136616</xdr:rowOff>
    </xdr:to>
    <xdr:cxnSp macro="">
      <xdr:nvCxnSpPr>
        <xdr:cNvPr id="386" name="直線コネクタ 385"/>
        <xdr:cNvCxnSpPr/>
      </xdr:nvCxnSpPr>
      <xdr:spPr>
        <a:xfrm flipV="1">
          <a:off x="16179800" y="744691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7"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136616</xdr:rowOff>
    </xdr:from>
    <xdr:to>
      <xdr:col>23</xdr:col>
      <xdr:colOff>406400</xdr:colOff>
      <xdr:row>43</xdr:row>
      <xdr:rowOff>171087</xdr:rowOff>
    </xdr:to>
    <xdr:cxnSp macro="">
      <xdr:nvCxnSpPr>
        <xdr:cNvPr id="389" name="直線コネクタ 388"/>
        <xdr:cNvCxnSpPr/>
      </xdr:nvCxnSpPr>
      <xdr:spPr>
        <a:xfrm flipV="1">
          <a:off x="15290800" y="75089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91" name="テキスト ボックス 390"/>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171087</xdr:rowOff>
    </xdr:from>
    <xdr:to>
      <xdr:col>22</xdr:col>
      <xdr:colOff>203200</xdr:colOff>
      <xdr:row>44</xdr:row>
      <xdr:rowOff>54791</xdr:rowOff>
    </xdr:to>
    <xdr:cxnSp macro="">
      <xdr:nvCxnSpPr>
        <xdr:cNvPr id="392" name="直線コネクタ 391"/>
        <xdr:cNvCxnSpPr/>
      </xdr:nvCxnSpPr>
      <xdr:spPr>
        <a:xfrm flipV="1">
          <a:off x="14401800" y="75434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4" name="テキスト ボックス 393"/>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54791</xdr:rowOff>
    </xdr:from>
    <xdr:to>
      <xdr:col>21</xdr:col>
      <xdr:colOff>0</xdr:colOff>
      <xdr:row>44</xdr:row>
      <xdr:rowOff>89263</xdr:rowOff>
    </xdr:to>
    <xdr:cxnSp macro="">
      <xdr:nvCxnSpPr>
        <xdr:cNvPr id="395" name="直線コネクタ 394"/>
        <xdr:cNvCxnSpPr/>
      </xdr:nvCxnSpPr>
      <xdr:spPr>
        <a:xfrm flipV="1">
          <a:off x="13512800" y="75985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7" name="テキスト ボックス 396"/>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9" name="テキスト ボックス 398"/>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23767</xdr:rowOff>
    </xdr:from>
    <xdr:to>
      <xdr:col>24</xdr:col>
      <xdr:colOff>609600</xdr:colOff>
      <xdr:row>43</xdr:row>
      <xdr:rowOff>125367</xdr:rowOff>
    </xdr:to>
    <xdr:sp macro="" textlink="">
      <xdr:nvSpPr>
        <xdr:cNvPr id="405" name="円/楕円 404"/>
        <xdr:cNvSpPr/>
      </xdr:nvSpPr>
      <xdr:spPr>
        <a:xfrm>
          <a:off x="169672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167294</xdr:rowOff>
    </xdr:from>
    <xdr:ext cx="762000" cy="259045"/>
    <xdr:sp macro="" textlink="">
      <xdr:nvSpPr>
        <xdr:cNvPr id="406" name="公債費負担の状況該当値テキスト"/>
        <xdr:cNvSpPr txBox="1"/>
      </xdr:nvSpPr>
      <xdr:spPr>
        <a:xfrm>
          <a:off x="17106900" y="73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85816</xdr:rowOff>
    </xdr:from>
    <xdr:to>
      <xdr:col>23</xdr:col>
      <xdr:colOff>457200</xdr:colOff>
      <xdr:row>44</xdr:row>
      <xdr:rowOff>15966</xdr:rowOff>
    </xdr:to>
    <xdr:sp macro="" textlink="">
      <xdr:nvSpPr>
        <xdr:cNvPr id="407" name="円/楕円 406"/>
        <xdr:cNvSpPr/>
      </xdr:nvSpPr>
      <xdr:spPr>
        <a:xfrm>
          <a:off x="16129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743</xdr:rowOff>
    </xdr:from>
    <xdr:ext cx="736600" cy="259045"/>
    <xdr:sp macro="" textlink="">
      <xdr:nvSpPr>
        <xdr:cNvPr id="408" name="テキスト ボックス 407"/>
        <xdr:cNvSpPr txBox="1"/>
      </xdr:nvSpPr>
      <xdr:spPr>
        <a:xfrm>
          <a:off x="15798800" y="754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120287</xdr:rowOff>
    </xdr:from>
    <xdr:to>
      <xdr:col>22</xdr:col>
      <xdr:colOff>254000</xdr:colOff>
      <xdr:row>44</xdr:row>
      <xdr:rowOff>50437</xdr:rowOff>
    </xdr:to>
    <xdr:sp macro="" textlink="">
      <xdr:nvSpPr>
        <xdr:cNvPr id="409" name="円/楕円 408"/>
        <xdr:cNvSpPr/>
      </xdr:nvSpPr>
      <xdr:spPr>
        <a:xfrm>
          <a:off x="15240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35214</xdr:rowOff>
    </xdr:from>
    <xdr:ext cx="762000" cy="259045"/>
    <xdr:sp macro="" textlink="">
      <xdr:nvSpPr>
        <xdr:cNvPr id="410" name="テキスト ボックス 409"/>
        <xdr:cNvSpPr txBox="1"/>
      </xdr:nvSpPr>
      <xdr:spPr>
        <a:xfrm>
          <a:off x="14909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3991</xdr:rowOff>
    </xdr:from>
    <xdr:to>
      <xdr:col>21</xdr:col>
      <xdr:colOff>50800</xdr:colOff>
      <xdr:row>44</xdr:row>
      <xdr:rowOff>105591</xdr:rowOff>
    </xdr:to>
    <xdr:sp macro="" textlink="">
      <xdr:nvSpPr>
        <xdr:cNvPr id="411" name="円/楕円 410"/>
        <xdr:cNvSpPr/>
      </xdr:nvSpPr>
      <xdr:spPr>
        <a:xfrm>
          <a:off x="14351000" y="7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90368</xdr:rowOff>
    </xdr:from>
    <xdr:ext cx="762000" cy="259045"/>
    <xdr:sp macro="" textlink="">
      <xdr:nvSpPr>
        <xdr:cNvPr id="412" name="テキスト ボックス 411"/>
        <xdr:cNvSpPr txBox="1"/>
      </xdr:nvSpPr>
      <xdr:spPr>
        <a:xfrm>
          <a:off x="14020800" y="76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38463</xdr:rowOff>
    </xdr:from>
    <xdr:to>
      <xdr:col>19</xdr:col>
      <xdr:colOff>533400</xdr:colOff>
      <xdr:row>44</xdr:row>
      <xdr:rowOff>140063</xdr:rowOff>
    </xdr:to>
    <xdr:sp macro="" textlink="">
      <xdr:nvSpPr>
        <xdr:cNvPr id="413" name="円/楕円 412"/>
        <xdr:cNvSpPr/>
      </xdr:nvSpPr>
      <xdr:spPr>
        <a:xfrm>
          <a:off x="13462000" y="75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124840</xdr:rowOff>
    </xdr:from>
    <xdr:ext cx="762000" cy="259045"/>
    <xdr:sp macro="" textlink="">
      <xdr:nvSpPr>
        <xdr:cNvPr id="414" name="テキスト ボックス 413"/>
        <xdr:cNvSpPr txBox="1"/>
      </xdr:nvSpPr>
      <xdr:spPr>
        <a:xfrm>
          <a:off x="13131800" y="76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地方債残高については大きな増減がないものの、公営企業債の繰入見込額等が減少している等の要因により、将来負担比率は減少傾向である。しかしながら</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全国平均を上回る水準でもあり、適性な起債管理を行い将来世代の負担が過度にならないよう安定した財政運営に努め</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31496</xdr:rowOff>
    </xdr:from>
    <xdr:to>
      <xdr:col>24</xdr:col>
      <xdr:colOff>558800</xdr:colOff>
      <xdr:row>21</xdr:row>
      <xdr:rowOff>13716</xdr:rowOff>
    </xdr:to>
    <xdr:cxnSp macro="">
      <xdr:nvCxnSpPr>
        <xdr:cNvPr id="443" name="直線コネクタ 442"/>
        <xdr:cNvCxnSpPr/>
      </xdr:nvCxnSpPr>
      <xdr:spPr>
        <a:xfrm flipV="1">
          <a:off x="17018000" y="243179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157243</xdr:rowOff>
    </xdr:from>
    <xdr:ext cx="762000" cy="259045"/>
    <xdr:sp macro="" textlink="">
      <xdr:nvSpPr>
        <xdr:cNvPr id="444" name="将来負担の状況最小値テキスト"/>
        <xdr:cNvSpPr txBox="1"/>
      </xdr:nvSpPr>
      <xdr:spPr>
        <a:xfrm>
          <a:off x="17106900" y="358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21</xdr:row>
      <xdr:rowOff>13716</xdr:rowOff>
    </xdr:from>
    <xdr:to>
      <xdr:col>24</xdr:col>
      <xdr:colOff>647700</xdr:colOff>
      <xdr:row>21</xdr:row>
      <xdr:rowOff>13716</xdr:rowOff>
    </xdr:to>
    <xdr:cxnSp macro="">
      <xdr:nvCxnSpPr>
        <xdr:cNvPr id="445" name="直線コネクタ 444"/>
        <xdr:cNvCxnSpPr/>
      </xdr:nvCxnSpPr>
      <xdr:spPr>
        <a:xfrm>
          <a:off x="16929100" y="36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117873</xdr:rowOff>
    </xdr:from>
    <xdr:ext cx="762000" cy="259045"/>
    <xdr:sp macro="" textlink="">
      <xdr:nvSpPr>
        <xdr:cNvPr id="446" name="将来負担の状況最大値テキスト"/>
        <xdr:cNvSpPr txBox="1"/>
      </xdr:nvSpPr>
      <xdr:spPr>
        <a:xfrm>
          <a:off x="17106900" y="217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31496</xdr:rowOff>
    </xdr:from>
    <xdr:to>
      <xdr:col>24</xdr:col>
      <xdr:colOff>647700</xdr:colOff>
      <xdr:row>14</xdr:row>
      <xdr:rowOff>31496</xdr:rowOff>
    </xdr:to>
    <xdr:cxnSp macro="">
      <xdr:nvCxnSpPr>
        <xdr:cNvPr id="447" name="直線コネクタ 446"/>
        <xdr:cNvCxnSpPr/>
      </xdr:nvCxnSpPr>
      <xdr:spPr>
        <a:xfrm>
          <a:off x="16929100" y="243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69469</xdr:rowOff>
    </xdr:from>
    <xdr:to>
      <xdr:col>24</xdr:col>
      <xdr:colOff>558800</xdr:colOff>
      <xdr:row>19</xdr:row>
      <xdr:rowOff>154728</xdr:rowOff>
    </xdr:to>
    <xdr:cxnSp macro="">
      <xdr:nvCxnSpPr>
        <xdr:cNvPr id="448" name="直線コネクタ 447"/>
        <xdr:cNvCxnSpPr/>
      </xdr:nvCxnSpPr>
      <xdr:spPr>
        <a:xfrm flipV="1">
          <a:off x="16179800" y="3327019"/>
          <a:ext cx="8382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165202</xdr:rowOff>
    </xdr:from>
    <xdr:ext cx="762000" cy="259045"/>
    <xdr:sp macro="" textlink="">
      <xdr:nvSpPr>
        <xdr:cNvPr id="449" name="将来負担の状況平均値テキスト"/>
        <xdr:cNvSpPr txBox="1"/>
      </xdr:nvSpPr>
      <xdr:spPr>
        <a:xfrm>
          <a:off x="17106900" y="2565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148675</xdr:rowOff>
    </xdr:from>
    <xdr:to>
      <xdr:col>24</xdr:col>
      <xdr:colOff>609600</xdr:colOff>
      <xdr:row>16</xdr:row>
      <xdr:rowOff>78825</xdr:rowOff>
    </xdr:to>
    <xdr:sp macro="" textlink="">
      <xdr:nvSpPr>
        <xdr:cNvPr id="450" name="フローチャート : 判断 449"/>
        <xdr:cNvSpPr/>
      </xdr:nvSpPr>
      <xdr:spPr>
        <a:xfrm>
          <a:off x="169672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154728</xdr:rowOff>
    </xdr:from>
    <xdr:to>
      <xdr:col>23</xdr:col>
      <xdr:colOff>406400</xdr:colOff>
      <xdr:row>20</xdr:row>
      <xdr:rowOff>62907</xdr:rowOff>
    </xdr:to>
    <xdr:cxnSp macro="">
      <xdr:nvCxnSpPr>
        <xdr:cNvPr id="451" name="直線コネクタ 450"/>
        <xdr:cNvCxnSpPr/>
      </xdr:nvCxnSpPr>
      <xdr:spPr>
        <a:xfrm flipV="1">
          <a:off x="15290800" y="341227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41571</xdr:rowOff>
    </xdr:from>
    <xdr:to>
      <xdr:col>23</xdr:col>
      <xdr:colOff>457200</xdr:colOff>
      <xdr:row>16</xdr:row>
      <xdr:rowOff>143171</xdr:rowOff>
    </xdr:to>
    <xdr:sp macro="" textlink="">
      <xdr:nvSpPr>
        <xdr:cNvPr id="452" name="フローチャート : 判断 451"/>
        <xdr:cNvSpPr/>
      </xdr:nvSpPr>
      <xdr:spPr>
        <a:xfrm>
          <a:off x="16129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153348</xdr:rowOff>
    </xdr:from>
    <xdr:ext cx="736600" cy="259045"/>
    <xdr:sp macro="" textlink="">
      <xdr:nvSpPr>
        <xdr:cNvPr id="453" name="テキスト ボックス 452"/>
        <xdr:cNvSpPr txBox="1"/>
      </xdr:nvSpPr>
      <xdr:spPr>
        <a:xfrm>
          <a:off x="15798800" y="255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62907</xdr:rowOff>
    </xdr:from>
    <xdr:to>
      <xdr:col>22</xdr:col>
      <xdr:colOff>203200</xdr:colOff>
      <xdr:row>21</xdr:row>
      <xdr:rowOff>33020</xdr:rowOff>
    </xdr:to>
    <xdr:cxnSp macro="">
      <xdr:nvCxnSpPr>
        <xdr:cNvPr id="454" name="直線コネクタ 453"/>
        <xdr:cNvCxnSpPr/>
      </xdr:nvCxnSpPr>
      <xdr:spPr>
        <a:xfrm flipV="1">
          <a:off x="14401800" y="3491907"/>
          <a:ext cx="889000" cy="1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79375</xdr:rowOff>
    </xdr:from>
    <xdr:to>
      <xdr:col>22</xdr:col>
      <xdr:colOff>254000</xdr:colOff>
      <xdr:row>17</xdr:row>
      <xdr:rowOff>9525</xdr:rowOff>
    </xdr:to>
    <xdr:sp macro="" textlink="">
      <xdr:nvSpPr>
        <xdr:cNvPr id="455" name="フローチャート : 判断 454"/>
        <xdr:cNvSpPr/>
      </xdr:nvSpPr>
      <xdr:spPr>
        <a:xfrm>
          <a:off x="15240000" y="282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19702</xdr:rowOff>
    </xdr:from>
    <xdr:ext cx="762000" cy="259045"/>
    <xdr:sp macro="" textlink="">
      <xdr:nvSpPr>
        <xdr:cNvPr id="456" name="テキスト ボックス 455"/>
        <xdr:cNvSpPr txBox="1"/>
      </xdr:nvSpPr>
      <xdr:spPr>
        <a:xfrm>
          <a:off x="14909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33020</xdr:rowOff>
    </xdr:from>
    <xdr:to>
      <xdr:col>21</xdr:col>
      <xdr:colOff>0</xdr:colOff>
      <xdr:row>21</xdr:row>
      <xdr:rowOff>140801</xdr:rowOff>
    </xdr:to>
    <xdr:cxnSp macro="">
      <xdr:nvCxnSpPr>
        <xdr:cNvPr id="457" name="直線コネクタ 456"/>
        <xdr:cNvCxnSpPr/>
      </xdr:nvCxnSpPr>
      <xdr:spPr>
        <a:xfrm flipV="1">
          <a:off x="13512800" y="3633470"/>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11684</xdr:rowOff>
    </xdr:from>
    <xdr:to>
      <xdr:col>21</xdr:col>
      <xdr:colOff>50800</xdr:colOff>
      <xdr:row>17</xdr:row>
      <xdr:rowOff>113284</xdr:rowOff>
    </xdr:to>
    <xdr:sp macro="" textlink="">
      <xdr:nvSpPr>
        <xdr:cNvPr id="458" name="フローチャート : 判断 457"/>
        <xdr:cNvSpPr/>
      </xdr:nvSpPr>
      <xdr:spPr>
        <a:xfrm>
          <a:off x="14351000" y="292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123461</xdr:rowOff>
    </xdr:from>
    <xdr:ext cx="762000" cy="259045"/>
    <xdr:sp macro="" textlink="">
      <xdr:nvSpPr>
        <xdr:cNvPr id="459" name="テキスト ボックス 458"/>
        <xdr:cNvSpPr txBox="1"/>
      </xdr:nvSpPr>
      <xdr:spPr>
        <a:xfrm>
          <a:off x="14020800" y="269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108204</xdr:rowOff>
    </xdr:from>
    <xdr:to>
      <xdr:col>19</xdr:col>
      <xdr:colOff>533400</xdr:colOff>
      <xdr:row>18</xdr:row>
      <xdr:rowOff>38354</xdr:rowOff>
    </xdr:to>
    <xdr:sp macro="" textlink="">
      <xdr:nvSpPr>
        <xdr:cNvPr id="460" name="フローチャート : 判断 459"/>
        <xdr:cNvSpPr/>
      </xdr:nvSpPr>
      <xdr:spPr>
        <a:xfrm>
          <a:off x="13462000" y="302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48531</xdr:rowOff>
    </xdr:from>
    <xdr:ext cx="762000" cy="259045"/>
    <xdr:sp macro="" textlink="">
      <xdr:nvSpPr>
        <xdr:cNvPr id="461" name="テキスト ボックス 460"/>
        <xdr:cNvSpPr txBox="1"/>
      </xdr:nvSpPr>
      <xdr:spPr>
        <a:xfrm>
          <a:off x="13131800" y="279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18669</xdr:rowOff>
    </xdr:from>
    <xdr:to>
      <xdr:col>24</xdr:col>
      <xdr:colOff>609600</xdr:colOff>
      <xdr:row>19</xdr:row>
      <xdr:rowOff>120269</xdr:rowOff>
    </xdr:to>
    <xdr:sp macro="" textlink="">
      <xdr:nvSpPr>
        <xdr:cNvPr id="467" name="円/楕円 466"/>
        <xdr:cNvSpPr/>
      </xdr:nvSpPr>
      <xdr:spPr>
        <a:xfrm>
          <a:off x="169672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162196</xdr:rowOff>
    </xdr:from>
    <xdr:ext cx="762000" cy="259045"/>
    <xdr:sp macro="" textlink="">
      <xdr:nvSpPr>
        <xdr:cNvPr id="468" name="将来負担の状況該当値テキスト"/>
        <xdr:cNvSpPr txBox="1"/>
      </xdr:nvSpPr>
      <xdr:spPr>
        <a:xfrm>
          <a:off x="17106900" y="324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103928</xdr:rowOff>
    </xdr:from>
    <xdr:to>
      <xdr:col>23</xdr:col>
      <xdr:colOff>457200</xdr:colOff>
      <xdr:row>20</xdr:row>
      <xdr:rowOff>34078</xdr:rowOff>
    </xdr:to>
    <xdr:sp macro="" textlink="">
      <xdr:nvSpPr>
        <xdr:cNvPr id="469" name="円/楕円 468"/>
        <xdr:cNvSpPr/>
      </xdr:nvSpPr>
      <xdr:spPr>
        <a:xfrm>
          <a:off x="16129000" y="33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18855</xdr:rowOff>
    </xdr:from>
    <xdr:ext cx="736600" cy="259045"/>
    <xdr:sp macro="" textlink="">
      <xdr:nvSpPr>
        <xdr:cNvPr id="470" name="テキスト ボックス 469"/>
        <xdr:cNvSpPr txBox="1"/>
      </xdr:nvSpPr>
      <xdr:spPr>
        <a:xfrm>
          <a:off x="15798800" y="3447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12107</xdr:rowOff>
    </xdr:from>
    <xdr:to>
      <xdr:col>22</xdr:col>
      <xdr:colOff>254000</xdr:colOff>
      <xdr:row>20</xdr:row>
      <xdr:rowOff>113707</xdr:rowOff>
    </xdr:to>
    <xdr:sp macro="" textlink="">
      <xdr:nvSpPr>
        <xdr:cNvPr id="471" name="円/楕円 470"/>
        <xdr:cNvSpPr/>
      </xdr:nvSpPr>
      <xdr:spPr>
        <a:xfrm>
          <a:off x="15240000" y="34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98484</xdr:rowOff>
    </xdr:from>
    <xdr:ext cx="762000" cy="259045"/>
    <xdr:sp macro="" textlink="">
      <xdr:nvSpPr>
        <xdr:cNvPr id="472" name="テキスト ボックス 471"/>
        <xdr:cNvSpPr txBox="1"/>
      </xdr:nvSpPr>
      <xdr:spPr>
        <a:xfrm>
          <a:off x="14909800" y="35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153670</xdr:rowOff>
    </xdr:from>
    <xdr:to>
      <xdr:col>21</xdr:col>
      <xdr:colOff>50800</xdr:colOff>
      <xdr:row>21</xdr:row>
      <xdr:rowOff>83820</xdr:rowOff>
    </xdr:to>
    <xdr:sp macro="" textlink="">
      <xdr:nvSpPr>
        <xdr:cNvPr id="473" name="円/楕円 472"/>
        <xdr:cNvSpPr/>
      </xdr:nvSpPr>
      <xdr:spPr>
        <a:xfrm>
          <a:off x="14351000" y="35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68597</xdr:rowOff>
    </xdr:from>
    <xdr:ext cx="762000" cy="259045"/>
    <xdr:sp macro="" textlink="">
      <xdr:nvSpPr>
        <xdr:cNvPr id="474" name="テキスト ボックス 473"/>
        <xdr:cNvSpPr txBox="1"/>
      </xdr:nvSpPr>
      <xdr:spPr>
        <a:xfrm>
          <a:off x="14020800" y="366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90001</xdr:rowOff>
    </xdr:from>
    <xdr:to>
      <xdr:col>19</xdr:col>
      <xdr:colOff>533400</xdr:colOff>
      <xdr:row>22</xdr:row>
      <xdr:rowOff>20151</xdr:rowOff>
    </xdr:to>
    <xdr:sp macro="" textlink="">
      <xdr:nvSpPr>
        <xdr:cNvPr id="475" name="円/楕円 474"/>
        <xdr:cNvSpPr/>
      </xdr:nvSpPr>
      <xdr:spPr>
        <a:xfrm>
          <a:off x="13462000" y="36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4928</xdr:rowOff>
    </xdr:from>
    <xdr:ext cx="762000" cy="259045"/>
    <xdr:sp macro="" textlink="">
      <xdr:nvSpPr>
        <xdr:cNvPr id="476" name="テキスト ボックス 475"/>
        <xdr:cNvSpPr txBox="1"/>
      </xdr:nvSpPr>
      <xdr:spPr>
        <a:xfrm>
          <a:off x="13131800" y="377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238,867
238,124
305.40
98,398,119
94,966,606
2,044,947
50,984,964
95,767,765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118.9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人件費にかかる経常収支比率は、類似団体平均を大きく下回っている。要因としては、民間委託や指定管理の活用、組織・機構の簡素・合理化等を推進していることが挙げられるほか、ごみ処理業務や消防業務等を一部事務組合で行っているという側面もあるため、今後も比率の水準に注視しつつ、第</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次行財政改革大綱に基づき人事育成の充実、市民との協働の取り組みを通じて、質の高い行政サービスの提供に努めていく。</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69850</xdr:rowOff>
    </xdr:from>
    <xdr:to>
      <xdr:col>7</xdr:col>
      <xdr:colOff>15875</xdr:colOff>
      <xdr:row>34</xdr:row>
      <xdr:rowOff>3175</xdr:rowOff>
    </xdr:to>
    <xdr:cxnSp macro="">
      <xdr:nvCxnSpPr>
        <xdr:cNvPr id="69" name="直線コネクタ 68"/>
        <xdr:cNvCxnSpPr/>
      </xdr:nvCxnSpPr>
      <xdr:spPr>
        <a:xfrm flipV="1">
          <a:off x="3987800" y="572770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3175</xdr:rowOff>
    </xdr:from>
    <xdr:to>
      <xdr:col>5</xdr:col>
      <xdr:colOff>549275</xdr:colOff>
      <xdr:row>34</xdr:row>
      <xdr:rowOff>88900</xdr:rowOff>
    </xdr:to>
    <xdr:cxnSp macro="">
      <xdr:nvCxnSpPr>
        <xdr:cNvPr id="72" name="直線コネクタ 71"/>
        <xdr:cNvCxnSpPr/>
      </xdr:nvCxnSpPr>
      <xdr:spPr>
        <a:xfrm flipV="1">
          <a:off x="3098800" y="5832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41275</xdr:rowOff>
    </xdr:from>
    <xdr:to>
      <xdr:col>4</xdr:col>
      <xdr:colOff>346075</xdr:colOff>
      <xdr:row>34</xdr:row>
      <xdr:rowOff>88900</xdr:rowOff>
    </xdr:to>
    <xdr:cxnSp macro="">
      <xdr:nvCxnSpPr>
        <xdr:cNvPr id="75" name="直線コネクタ 74"/>
        <xdr:cNvCxnSpPr/>
      </xdr:nvCxnSpPr>
      <xdr:spPr>
        <a:xfrm>
          <a:off x="2209800" y="5870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41275</xdr:rowOff>
    </xdr:from>
    <xdr:to>
      <xdr:col>3</xdr:col>
      <xdr:colOff>142875</xdr:colOff>
      <xdr:row>35</xdr:row>
      <xdr:rowOff>3175</xdr:rowOff>
    </xdr:to>
    <xdr:cxnSp macro="">
      <xdr:nvCxnSpPr>
        <xdr:cNvPr id="78" name="直線コネクタ 77"/>
        <xdr:cNvCxnSpPr/>
      </xdr:nvCxnSpPr>
      <xdr:spPr>
        <a:xfrm flipV="1">
          <a:off x="1320800" y="58705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0" name="テキスト ボックス 79"/>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82" name="テキスト ボックス 81"/>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19050</xdr:rowOff>
    </xdr:from>
    <xdr:to>
      <xdr:col>7</xdr:col>
      <xdr:colOff>66675</xdr:colOff>
      <xdr:row>33</xdr:row>
      <xdr:rowOff>120650</xdr:rowOff>
    </xdr:to>
    <xdr:sp macro="" textlink="">
      <xdr:nvSpPr>
        <xdr:cNvPr id="88" name="円/楕円 87"/>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99077</xdr:rowOff>
    </xdr:from>
    <xdr:ext cx="762000" cy="259045"/>
    <xdr:sp macro="" textlink="">
      <xdr:nvSpPr>
        <xdr:cNvPr id="89" name="人件費該当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123825</xdr:rowOff>
    </xdr:from>
    <xdr:to>
      <xdr:col>5</xdr:col>
      <xdr:colOff>600075</xdr:colOff>
      <xdr:row>34</xdr:row>
      <xdr:rowOff>53975</xdr:rowOff>
    </xdr:to>
    <xdr:sp macro="" textlink="">
      <xdr:nvSpPr>
        <xdr:cNvPr id="90" name="円/楕円 89"/>
        <xdr:cNvSpPr/>
      </xdr:nvSpPr>
      <xdr:spPr>
        <a:xfrm>
          <a:off x="39370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64152</xdr:rowOff>
    </xdr:from>
    <xdr:ext cx="736600" cy="259045"/>
    <xdr:sp macro="" textlink="">
      <xdr:nvSpPr>
        <xdr:cNvPr id="91" name="テキスト ボックス 90"/>
        <xdr:cNvSpPr txBox="1"/>
      </xdr:nvSpPr>
      <xdr:spPr>
        <a:xfrm>
          <a:off x="3606800" y="555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92" name="円/楕円 91"/>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93" name="テキスト ボックス 92"/>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161925</xdr:rowOff>
    </xdr:from>
    <xdr:to>
      <xdr:col>3</xdr:col>
      <xdr:colOff>193675</xdr:colOff>
      <xdr:row>34</xdr:row>
      <xdr:rowOff>92075</xdr:rowOff>
    </xdr:to>
    <xdr:sp macro="" textlink="">
      <xdr:nvSpPr>
        <xdr:cNvPr id="94" name="円/楕円 93"/>
        <xdr:cNvSpPr/>
      </xdr:nvSpPr>
      <xdr:spPr>
        <a:xfrm>
          <a:off x="21590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102252</xdr:rowOff>
    </xdr:from>
    <xdr:ext cx="762000" cy="259045"/>
    <xdr:sp macro="" textlink="">
      <xdr:nvSpPr>
        <xdr:cNvPr id="95" name="テキスト ボックス 94"/>
        <xdr:cNvSpPr txBox="1"/>
      </xdr:nvSpPr>
      <xdr:spPr>
        <a:xfrm>
          <a:off x="1828800" y="55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123825</xdr:rowOff>
    </xdr:from>
    <xdr:to>
      <xdr:col>1</xdr:col>
      <xdr:colOff>676275</xdr:colOff>
      <xdr:row>35</xdr:row>
      <xdr:rowOff>53975</xdr:rowOff>
    </xdr:to>
    <xdr:sp macro="" textlink="">
      <xdr:nvSpPr>
        <xdr:cNvPr id="96" name="円/楕円 95"/>
        <xdr:cNvSpPr/>
      </xdr:nvSpPr>
      <xdr:spPr>
        <a:xfrm>
          <a:off x="12700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64152</xdr:rowOff>
    </xdr:from>
    <xdr:ext cx="762000" cy="259045"/>
    <xdr:sp macro="" textlink="">
      <xdr:nvSpPr>
        <xdr:cNvPr id="97" name="テキスト ボックス 96"/>
        <xdr:cNvSpPr txBox="1"/>
      </xdr:nvSpPr>
      <xdr:spPr>
        <a:xfrm>
          <a:off x="93980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物件費にかかる経常収支比率は類似団体平均を下回る水準で推移している。今後も経常的な経費のスクラップアンドビルドを徹底しながら比率の改善に努めていく。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139700</xdr:rowOff>
    </xdr:from>
    <xdr:to>
      <xdr:col>24</xdr:col>
      <xdr:colOff>31750</xdr:colOff>
      <xdr:row>15</xdr:row>
      <xdr:rowOff>44450</xdr:rowOff>
    </xdr:to>
    <xdr:cxnSp macro="">
      <xdr:nvCxnSpPr>
        <xdr:cNvPr id="130" name="直線コネクタ 129"/>
        <xdr:cNvCxnSpPr/>
      </xdr:nvCxnSpPr>
      <xdr:spPr>
        <a:xfrm>
          <a:off x="15671800" y="2540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14</xdr:row>
      <xdr:rowOff>139700</xdr:rowOff>
    </xdr:to>
    <xdr:cxnSp macro="">
      <xdr:nvCxnSpPr>
        <xdr:cNvPr id="133" name="直線コネクタ 132"/>
        <xdr:cNvCxnSpPr/>
      </xdr:nvCxnSpPr>
      <xdr:spPr>
        <a:xfrm>
          <a:off x="14782800" y="247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25400</xdr:rowOff>
    </xdr:from>
    <xdr:to>
      <xdr:col>21</xdr:col>
      <xdr:colOff>361950</xdr:colOff>
      <xdr:row>14</xdr:row>
      <xdr:rowOff>76200</xdr:rowOff>
    </xdr:to>
    <xdr:cxnSp macro="">
      <xdr:nvCxnSpPr>
        <xdr:cNvPr id="136" name="直線コネクタ 135"/>
        <xdr:cNvCxnSpPr/>
      </xdr:nvCxnSpPr>
      <xdr:spPr>
        <a:xfrm>
          <a:off x="13893800" y="242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25400</xdr:rowOff>
    </xdr:from>
    <xdr:to>
      <xdr:col>20</xdr:col>
      <xdr:colOff>158750</xdr:colOff>
      <xdr:row>14</xdr:row>
      <xdr:rowOff>25400</xdr:rowOff>
    </xdr:to>
    <xdr:cxnSp macro="">
      <xdr:nvCxnSpPr>
        <xdr:cNvPr id="139" name="直線コネクタ 138"/>
        <xdr:cNvCxnSpPr/>
      </xdr:nvCxnSpPr>
      <xdr:spPr>
        <a:xfrm>
          <a:off x="13004800" y="242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165100</xdr:rowOff>
    </xdr:from>
    <xdr:to>
      <xdr:col>24</xdr:col>
      <xdr:colOff>82550</xdr:colOff>
      <xdr:row>15</xdr:row>
      <xdr:rowOff>95250</xdr:rowOff>
    </xdr:to>
    <xdr:sp macro="" textlink="">
      <xdr:nvSpPr>
        <xdr:cNvPr id="149" name="円/楕円 148"/>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10177</xdr:rowOff>
    </xdr:from>
    <xdr:ext cx="762000" cy="259045"/>
    <xdr:sp macro="" textlink="">
      <xdr:nvSpPr>
        <xdr:cNvPr id="150"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88900</xdr:rowOff>
    </xdr:from>
    <xdr:to>
      <xdr:col>22</xdr:col>
      <xdr:colOff>615950</xdr:colOff>
      <xdr:row>15</xdr:row>
      <xdr:rowOff>19050</xdr:rowOff>
    </xdr:to>
    <xdr:sp macro="" textlink="">
      <xdr:nvSpPr>
        <xdr:cNvPr id="151" name="円/楕円 150"/>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29227</xdr:rowOff>
    </xdr:from>
    <xdr:ext cx="736600" cy="259045"/>
    <xdr:sp macro="" textlink="">
      <xdr:nvSpPr>
        <xdr:cNvPr id="152" name="テキスト ボックス 151"/>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3" name="円/楕円 152"/>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4" name="テキスト ボックス 153"/>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146050</xdr:rowOff>
    </xdr:from>
    <xdr:to>
      <xdr:col>20</xdr:col>
      <xdr:colOff>209550</xdr:colOff>
      <xdr:row>14</xdr:row>
      <xdr:rowOff>76200</xdr:rowOff>
    </xdr:to>
    <xdr:sp macro="" textlink="">
      <xdr:nvSpPr>
        <xdr:cNvPr id="155" name="円/楕円 154"/>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86377</xdr:rowOff>
    </xdr:from>
    <xdr:ext cx="762000" cy="259045"/>
    <xdr:sp macro="" textlink="">
      <xdr:nvSpPr>
        <xdr:cNvPr id="156" name="テキスト ボックス 155"/>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146050</xdr:rowOff>
    </xdr:from>
    <xdr:to>
      <xdr:col>19</xdr:col>
      <xdr:colOff>6350</xdr:colOff>
      <xdr:row>14</xdr:row>
      <xdr:rowOff>76200</xdr:rowOff>
    </xdr:to>
    <xdr:sp macro="" textlink="">
      <xdr:nvSpPr>
        <xdr:cNvPr id="157" name="円/楕円 156"/>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86377</xdr:rowOff>
    </xdr:from>
    <xdr:ext cx="762000" cy="259045"/>
    <xdr:sp macro="" textlink="">
      <xdr:nvSpPr>
        <xdr:cNvPr id="158" name="テキスト ボックス 157"/>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扶助費にかかる経常収支比率は概ね類似団体と同水準で推移している。生活保護費や障害者自立支援等の国の制度に基づいた支出が主なものであるため、今後も国の施策の動向を注視しながら適性な事業の実施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69850</xdr:rowOff>
    </xdr:to>
    <xdr:cxnSp macro="">
      <xdr:nvCxnSpPr>
        <xdr:cNvPr id="191" name="直線コネクタ 190"/>
        <xdr:cNvCxnSpPr/>
      </xdr:nvCxnSpPr>
      <xdr:spPr>
        <a:xfrm>
          <a:off x="3987800" y="977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114300</xdr:rowOff>
    </xdr:from>
    <xdr:to>
      <xdr:col>5</xdr:col>
      <xdr:colOff>549275</xdr:colOff>
      <xdr:row>57</xdr:row>
      <xdr:rowOff>6350</xdr:rowOff>
    </xdr:to>
    <xdr:cxnSp macro="">
      <xdr:nvCxnSpPr>
        <xdr:cNvPr id="194" name="直線コネクタ 193"/>
        <xdr:cNvCxnSpPr/>
      </xdr:nvCxnSpPr>
      <xdr:spPr>
        <a:xfrm>
          <a:off x="3098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56</xdr:row>
      <xdr:rowOff>139700</xdr:rowOff>
    </xdr:to>
    <xdr:cxnSp macro="">
      <xdr:nvCxnSpPr>
        <xdr:cNvPr id="197" name="直線コネクタ 196"/>
        <xdr:cNvCxnSpPr/>
      </xdr:nvCxnSpPr>
      <xdr:spPr>
        <a:xfrm flipV="1">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76200</xdr:rowOff>
    </xdr:from>
    <xdr:to>
      <xdr:col>3</xdr:col>
      <xdr:colOff>142875</xdr:colOff>
      <xdr:row>56</xdr:row>
      <xdr:rowOff>139700</xdr:rowOff>
    </xdr:to>
    <xdr:cxnSp macro="">
      <xdr:nvCxnSpPr>
        <xdr:cNvPr id="200" name="直線コネクタ 199"/>
        <xdr:cNvCxnSpPr/>
      </xdr:nvCxnSpPr>
      <xdr:spPr>
        <a:xfrm>
          <a:off x="1320800" y="9677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2" name="テキスト ボックス 20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4" name="テキスト ボックス 20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10" name="円/楕円 209"/>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1"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12" name="円/楕円 211"/>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213" name="テキスト ボックス 212"/>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14" name="円/楕円 213"/>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215" name="テキスト ボックス 214"/>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216" name="円/楕円 215"/>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217" name="テキスト ボックス 21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8" name="円/楕円 217"/>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9" name="テキスト ボックス 218"/>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他にかかる経常収支比率は、類似団体平均を上回る水準で推移している。主な要因は公営企業（非法適）への繰出金が大きいためである。下水道事業における使用料の確保など収入の確保に努めながら、経常的歳出の削減に努めていく</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139700</xdr:rowOff>
    </xdr:from>
    <xdr:to>
      <xdr:col>24</xdr:col>
      <xdr:colOff>31750</xdr:colOff>
      <xdr:row>58</xdr:row>
      <xdr:rowOff>12700</xdr:rowOff>
    </xdr:to>
    <xdr:cxnSp macro="">
      <xdr:nvCxnSpPr>
        <xdr:cNvPr id="252" name="直線コネクタ 251"/>
        <xdr:cNvCxnSpPr/>
      </xdr:nvCxnSpPr>
      <xdr:spPr>
        <a:xfrm>
          <a:off x="15671800" y="97409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139700</xdr:rowOff>
    </xdr:from>
    <xdr:to>
      <xdr:col>22</xdr:col>
      <xdr:colOff>565150</xdr:colOff>
      <xdr:row>57</xdr:row>
      <xdr:rowOff>31750</xdr:rowOff>
    </xdr:to>
    <xdr:cxnSp macro="">
      <xdr:nvCxnSpPr>
        <xdr:cNvPr id="255" name="直線コネクタ 254"/>
        <xdr:cNvCxnSpPr/>
      </xdr:nvCxnSpPr>
      <xdr:spPr>
        <a:xfrm flipV="1">
          <a:off x="14782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7" name="テキスト ボックス 25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76200</xdr:rowOff>
    </xdr:from>
    <xdr:to>
      <xdr:col>21</xdr:col>
      <xdr:colOff>361950</xdr:colOff>
      <xdr:row>57</xdr:row>
      <xdr:rowOff>31750</xdr:rowOff>
    </xdr:to>
    <xdr:cxnSp macro="">
      <xdr:nvCxnSpPr>
        <xdr:cNvPr id="258" name="直線コネクタ 257"/>
        <xdr:cNvCxnSpPr/>
      </xdr:nvCxnSpPr>
      <xdr:spPr>
        <a:xfrm>
          <a:off x="13893800" y="967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76200</xdr:rowOff>
    </xdr:from>
    <xdr:to>
      <xdr:col>20</xdr:col>
      <xdr:colOff>158750</xdr:colOff>
      <xdr:row>56</xdr:row>
      <xdr:rowOff>152400</xdr:rowOff>
    </xdr:to>
    <xdr:cxnSp macro="">
      <xdr:nvCxnSpPr>
        <xdr:cNvPr id="261" name="直線コネクタ 260"/>
        <xdr:cNvCxnSpPr/>
      </xdr:nvCxnSpPr>
      <xdr:spPr>
        <a:xfrm flipV="1">
          <a:off x="13004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1" name="円/楕円 270"/>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2"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88900</xdr:rowOff>
    </xdr:from>
    <xdr:to>
      <xdr:col>22</xdr:col>
      <xdr:colOff>615950</xdr:colOff>
      <xdr:row>57</xdr:row>
      <xdr:rowOff>19050</xdr:rowOff>
    </xdr:to>
    <xdr:sp macro="" textlink="">
      <xdr:nvSpPr>
        <xdr:cNvPr id="273" name="円/楕円 272"/>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3827</xdr:rowOff>
    </xdr:from>
    <xdr:ext cx="736600" cy="259045"/>
    <xdr:sp macro="" textlink="">
      <xdr:nvSpPr>
        <xdr:cNvPr id="274" name="テキスト ボックス 273"/>
        <xdr:cNvSpPr txBox="1"/>
      </xdr:nvSpPr>
      <xdr:spPr>
        <a:xfrm>
          <a:off x="15290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5" name="円/楕円 274"/>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6" name="テキスト ボックス 275"/>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25400</xdr:rowOff>
    </xdr:from>
    <xdr:to>
      <xdr:col>20</xdr:col>
      <xdr:colOff>209550</xdr:colOff>
      <xdr:row>56</xdr:row>
      <xdr:rowOff>127000</xdr:rowOff>
    </xdr:to>
    <xdr:sp macro="" textlink="">
      <xdr:nvSpPr>
        <xdr:cNvPr id="277" name="円/楕円 276"/>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78" name="テキスト ボックス 27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79" name="円/楕円 278"/>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80" name="テキスト ボックス 279"/>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補助費等の経常収支比率は、類似団体平均を上回る水準で推移している。主な要因として、ごみ・し尿処理や消防業務等を周辺町村と共同処理しており、一部事務組合負担金が大きいことが挙げられる。今後も一部事務組合における手数料収入等の経常的な収入の確保に努め、負担金の増嵩につながらないよう留意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39</xdr:row>
      <xdr:rowOff>54610</xdr:rowOff>
    </xdr:to>
    <xdr:cxnSp macro="">
      <xdr:nvCxnSpPr>
        <xdr:cNvPr id="312" name="直線コネクタ 311"/>
        <xdr:cNvCxnSpPr/>
      </xdr:nvCxnSpPr>
      <xdr:spPr>
        <a:xfrm flipV="1">
          <a:off x="15671800" y="6664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54610</xdr:rowOff>
    </xdr:from>
    <xdr:to>
      <xdr:col>22</xdr:col>
      <xdr:colOff>565150</xdr:colOff>
      <xdr:row>39</xdr:row>
      <xdr:rowOff>77470</xdr:rowOff>
    </xdr:to>
    <xdr:cxnSp macro="">
      <xdr:nvCxnSpPr>
        <xdr:cNvPr id="315" name="直線コネクタ 314"/>
        <xdr:cNvCxnSpPr/>
      </xdr:nvCxnSpPr>
      <xdr:spPr>
        <a:xfrm flipV="1">
          <a:off x="14782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54610</xdr:rowOff>
    </xdr:from>
    <xdr:to>
      <xdr:col>21</xdr:col>
      <xdr:colOff>361950</xdr:colOff>
      <xdr:row>39</xdr:row>
      <xdr:rowOff>77470</xdr:rowOff>
    </xdr:to>
    <xdr:cxnSp macro="">
      <xdr:nvCxnSpPr>
        <xdr:cNvPr id="318" name="直線コネクタ 317"/>
        <xdr:cNvCxnSpPr/>
      </xdr:nvCxnSpPr>
      <xdr:spPr>
        <a:xfrm>
          <a:off x="13893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54610</xdr:rowOff>
    </xdr:from>
    <xdr:to>
      <xdr:col>20</xdr:col>
      <xdr:colOff>158750</xdr:colOff>
      <xdr:row>40</xdr:row>
      <xdr:rowOff>5080</xdr:rowOff>
    </xdr:to>
    <xdr:cxnSp macro="">
      <xdr:nvCxnSpPr>
        <xdr:cNvPr id="321" name="直線コネクタ 320"/>
        <xdr:cNvCxnSpPr/>
      </xdr:nvCxnSpPr>
      <xdr:spPr>
        <a:xfrm flipV="1">
          <a:off x="13004800" y="6741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157497</xdr:rowOff>
    </xdr:from>
    <xdr:ext cx="762000" cy="259045"/>
    <xdr:sp macro="" textlink="">
      <xdr:nvSpPr>
        <xdr:cNvPr id="323" name="テキスト ボックス 322"/>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5" name="テキスト ボックス 324"/>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99060</xdr:rowOff>
    </xdr:from>
    <xdr:to>
      <xdr:col>24</xdr:col>
      <xdr:colOff>82550</xdr:colOff>
      <xdr:row>39</xdr:row>
      <xdr:rowOff>29210</xdr:rowOff>
    </xdr:to>
    <xdr:sp macro="" textlink="">
      <xdr:nvSpPr>
        <xdr:cNvPr id="331" name="円/楕円 330"/>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71137</xdr:rowOff>
    </xdr:from>
    <xdr:ext cx="762000" cy="259045"/>
    <xdr:sp macro="" textlink="">
      <xdr:nvSpPr>
        <xdr:cNvPr id="332"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3810</xdr:rowOff>
    </xdr:from>
    <xdr:to>
      <xdr:col>22</xdr:col>
      <xdr:colOff>615950</xdr:colOff>
      <xdr:row>39</xdr:row>
      <xdr:rowOff>105410</xdr:rowOff>
    </xdr:to>
    <xdr:sp macro="" textlink="">
      <xdr:nvSpPr>
        <xdr:cNvPr id="333" name="円/楕円 332"/>
        <xdr:cNvSpPr/>
      </xdr:nvSpPr>
      <xdr:spPr>
        <a:xfrm>
          <a:off x="15621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90187</xdr:rowOff>
    </xdr:from>
    <xdr:ext cx="736600" cy="259045"/>
    <xdr:sp macro="" textlink="">
      <xdr:nvSpPr>
        <xdr:cNvPr id="334" name="テキスト ボックス 333"/>
        <xdr:cNvSpPr txBox="1"/>
      </xdr:nvSpPr>
      <xdr:spPr>
        <a:xfrm>
          <a:off x="15290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26670</xdr:rowOff>
    </xdr:from>
    <xdr:to>
      <xdr:col>21</xdr:col>
      <xdr:colOff>412750</xdr:colOff>
      <xdr:row>39</xdr:row>
      <xdr:rowOff>128270</xdr:rowOff>
    </xdr:to>
    <xdr:sp macro="" textlink="">
      <xdr:nvSpPr>
        <xdr:cNvPr id="335" name="円/楕円 334"/>
        <xdr:cNvSpPr/>
      </xdr:nvSpPr>
      <xdr:spPr>
        <a:xfrm>
          <a:off x="14732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113047</xdr:rowOff>
    </xdr:from>
    <xdr:ext cx="762000" cy="259045"/>
    <xdr:sp macro="" textlink="">
      <xdr:nvSpPr>
        <xdr:cNvPr id="336" name="テキスト ボックス 335"/>
        <xdr:cNvSpPr txBox="1"/>
      </xdr:nvSpPr>
      <xdr:spPr>
        <a:xfrm>
          <a:off x="1440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3810</xdr:rowOff>
    </xdr:from>
    <xdr:to>
      <xdr:col>20</xdr:col>
      <xdr:colOff>209550</xdr:colOff>
      <xdr:row>39</xdr:row>
      <xdr:rowOff>105410</xdr:rowOff>
    </xdr:to>
    <xdr:sp macro="" textlink="">
      <xdr:nvSpPr>
        <xdr:cNvPr id="337" name="円/楕円 336"/>
        <xdr:cNvSpPr/>
      </xdr:nvSpPr>
      <xdr:spPr>
        <a:xfrm>
          <a:off x="13843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90187</xdr:rowOff>
    </xdr:from>
    <xdr:ext cx="762000" cy="259045"/>
    <xdr:sp macro="" textlink="">
      <xdr:nvSpPr>
        <xdr:cNvPr id="338" name="テキスト ボックス 337"/>
        <xdr:cNvSpPr txBox="1"/>
      </xdr:nvSpPr>
      <xdr:spPr>
        <a:xfrm>
          <a:off x="13512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125730</xdr:rowOff>
    </xdr:from>
    <xdr:to>
      <xdr:col>19</xdr:col>
      <xdr:colOff>6350</xdr:colOff>
      <xdr:row>40</xdr:row>
      <xdr:rowOff>55880</xdr:rowOff>
    </xdr:to>
    <xdr:sp macro="" textlink="">
      <xdr:nvSpPr>
        <xdr:cNvPr id="339" name="円/楕円 338"/>
        <xdr:cNvSpPr/>
      </xdr:nvSpPr>
      <xdr:spPr>
        <a:xfrm>
          <a:off x="12954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40657</xdr:rowOff>
    </xdr:from>
    <xdr:ext cx="762000" cy="259045"/>
    <xdr:sp macro="" textlink="">
      <xdr:nvSpPr>
        <xdr:cNvPr id="340" name="テキスト ボックス 339"/>
        <xdr:cNvSpPr txBox="1"/>
      </xdr:nvSpPr>
      <xdr:spPr>
        <a:xfrm>
          <a:off x="12623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公債費にかかる経常収支比率は低減傾向で推移してきているが、類似団体平均を上回る水準となっている。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今後も単年度のプライマリー収支の黒字化を図りながら公債費の縮減に努めていく。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77</xdr:row>
      <xdr:rowOff>161289</xdr:rowOff>
    </xdr:to>
    <xdr:cxnSp macro="">
      <xdr:nvCxnSpPr>
        <xdr:cNvPr id="371" name="直線コネクタ 370"/>
        <xdr:cNvCxnSpPr/>
      </xdr:nvCxnSpPr>
      <xdr:spPr>
        <a:xfrm flipV="1">
          <a:off x="3987800" y="133080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2"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8128</xdr:rowOff>
    </xdr:to>
    <xdr:cxnSp macro="">
      <xdr:nvCxnSpPr>
        <xdr:cNvPr id="374" name="直線コネクタ 373"/>
        <xdr:cNvCxnSpPr/>
      </xdr:nvCxnSpPr>
      <xdr:spPr>
        <a:xfrm flipV="1">
          <a:off x="3098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6" name="テキスト ボックス 37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78</xdr:row>
      <xdr:rowOff>8128</xdr:rowOff>
    </xdr:to>
    <xdr:cxnSp macro="">
      <xdr:nvCxnSpPr>
        <xdr:cNvPr id="377" name="直線コネクタ 376"/>
        <xdr:cNvCxnSpPr/>
      </xdr:nvCxnSpPr>
      <xdr:spPr>
        <a:xfrm>
          <a:off x="2209800" y="13326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9" name="テキスト ボックス 37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170435</xdr:rowOff>
    </xdr:to>
    <xdr:cxnSp macro="">
      <xdr:nvCxnSpPr>
        <xdr:cNvPr id="380" name="直線コネクタ 379"/>
        <xdr:cNvCxnSpPr/>
      </xdr:nvCxnSpPr>
      <xdr:spPr>
        <a:xfrm flipV="1">
          <a:off x="1320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90" name="円/楕円 389"/>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27703</xdr:rowOff>
    </xdr:from>
    <xdr:ext cx="762000" cy="259045"/>
    <xdr:sp macro="" textlink="">
      <xdr:nvSpPr>
        <xdr:cNvPr id="391"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2" name="円/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3" name="テキスト ボックス 392"/>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94" name="円/楕円 393"/>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95" name="テキスト ボックス 394"/>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6" name="円/楕円 395"/>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160290</xdr:rowOff>
    </xdr:from>
    <xdr:ext cx="762000" cy="259045"/>
    <xdr:sp macro="" textlink="">
      <xdr:nvSpPr>
        <xdr:cNvPr id="397" name="テキスト ボックス 39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8" name="円/楕円 397"/>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99" name="テキスト ボックス 398"/>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公債費以外の経常収支比率は類似団体平均を下回っている。今後も公債費以外の経常的収支の改善を図りつつ、全体の経常収支比率を押し上げている公債費の縮減に努めていく。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156718</xdr:rowOff>
    </xdr:from>
    <xdr:to>
      <xdr:col>24</xdr:col>
      <xdr:colOff>31750</xdr:colOff>
      <xdr:row>76</xdr:row>
      <xdr:rowOff>17272</xdr:rowOff>
    </xdr:to>
    <xdr:cxnSp macro="">
      <xdr:nvCxnSpPr>
        <xdr:cNvPr id="430" name="直線コネクタ 429"/>
        <xdr:cNvCxnSpPr/>
      </xdr:nvCxnSpPr>
      <xdr:spPr>
        <a:xfrm>
          <a:off x="15671800" y="13015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17272</xdr:rowOff>
    </xdr:to>
    <xdr:cxnSp macro="">
      <xdr:nvCxnSpPr>
        <xdr:cNvPr id="433" name="直線コネクタ 432"/>
        <xdr:cNvCxnSpPr/>
      </xdr:nvCxnSpPr>
      <xdr:spPr>
        <a:xfrm flipV="1">
          <a:off x="14782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5" name="テキスト ボックス 434"/>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76</xdr:row>
      <xdr:rowOff>17272</xdr:rowOff>
    </xdr:to>
    <xdr:cxnSp macro="">
      <xdr:nvCxnSpPr>
        <xdr:cNvPr id="436" name="直線コネクタ 435"/>
        <xdr:cNvCxnSpPr/>
      </xdr:nvCxnSpPr>
      <xdr:spPr>
        <a:xfrm>
          <a:off x="13893800" y="129560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76</xdr:row>
      <xdr:rowOff>67563</xdr:rowOff>
    </xdr:to>
    <xdr:cxnSp macro="">
      <xdr:nvCxnSpPr>
        <xdr:cNvPr id="439" name="直線コネクタ 438"/>
        <xdr:cNvCxnSpPr/>
      </xdr:nvCxnSpPr>
      <xdr:spPr>
        <a:xfrm flipV="1">
          <a:off x="13004800" y="12956032"/>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49" name="円/楕円 448"/>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154449</xdr:rowOff>
    </xdr:from>
    <xdr:ext cx="762000" cy="259045"/>
    <xdr:sp macro="" textlink="">
      <xdr:nvSpPr>
        <xdr:cNvPr id="450"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105918</xdr:rowOff>
    </xdr:from>
    <xdr:to>
      <xdr:col>22</xdr:col>
      <xdr:colOff>615950</xdr:colOff>
      <xdr:row>76</xdr:row>
      <xdr:rowOff>36069</xdr:rowOff>
    </xdr:to>
    <xdr:sp macro="" textlink="">
      <xdr:nvSpPr>
        <xdr:cNvPr id="451" name="円/楕円 450"/>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52" name="テキスト ボックス 451"/>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53" name="円/楕円 452"/>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54" name="テキスト ボックス 453"/>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5" name="円/楕円 454"/>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6" name="テキスト ボックス 455"/>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xdr:rowOff>
    </xdr:from>
    <xdr:to>
      <xdr:col>19</xdr:col>
      <xdr:colOff>6350</xdr:colOff>
      <xdr:row>76</xdr:row>
      <xdr:rowOff>118363</xdr:rowOff>
    </xdr:to>
    <xdr:sp macro="" textlink="">
      <xdr:nvSpPr>
        <xdr:cNvPr id="457" name="円/楕円 456"/>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128541</xdr:rowOff>
    </xdr:from>
    <xdr:ext cx="762000" cy="259045"/>
    <xdr:sp macro="" textlink="">
      <xdr:nvSpPr>
        <xdr:cNvPr id="458" name="テキスト ボックス 457"/>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青森県八戸市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18295</xdr:rowOff>
    </xdr:from>
    <xdr:to>
      <xdr:col>4</xdr:col>
      <xdr:colOff>1117600</xdr:colOff>
      <xdr:row>18</xdr:row>
      <xdr:rowOff>104935</xdr:rowOff>
    </xdr:to>
    <xdr:cxnSp macro="">
      <xdr:nvCxnSpPr>
        <xdr:cNvPr id="52" name="直線コネクタ 51"/>
        <xdr:cNvCxnSpPr/>
      </xdr:nvCxnSpPr>
      <xdr:spPr bwMode="auto">
        <a:xfrm>
          <a:off x="5003800" y="3152020"/>
          <a:ext cx="647700" cy="86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112936</xdr:rowOff>
    </xdr:from>
    <xdr:to>
      <xdr:col>4</xdr:col>
      <xdr:colOff>469900</xdr:colOff>
      <xdr:row>18</xdr:row>
      <xdr:rowOff>18295</xdr:rowOff>
    </xdr:to>
    <xdr:cxnSp macro="">
      <xdr:nvCxnSpPr>
        <xdr:cNvPr id="55" name="直線コネクタ 54"/>
        <xdr:cNvCxnSpPr/>
      </xdr:nvCxnSpPr>
      <xdr:spPr bwMode="auto">
        <a:xfrm>
          <a:off x="4305300" y="3075211"/>
          <a:ext cx="698500" cy="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112936</xdr:rowOff>
    </xdr:from>
    <xdr:to>
      <xdr:col>3</xdr:col>
      <xdr:colOff>904875</xdr:colOff>
      <xdr:row>17</xdr:row>
      <xdr:rowOff>134391</xdr:rowOff>
    </xdr:to>
    <xdr:cxnSp macro="">
      <xdr:nvCxnSpPr>
        <xdr:cNvPr id="58" name="直線コネクタ 57"/>
        <xdr:cNvCxnSpPr/>
      </xdr:nvCxnSpPr>
      <xdr:spPr bwMode="auto">
        <a:xfrm flipV="1">
          <a:off x="3606800" y="3075211"/>
          <a:ext cx="698500" cy="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134391</xdr:rowOff>
    </xdr:from>
    <xdr:to>
      <xdr:col>3</xdr:col>
      <xdr:colOff>206375</xdr:colOff>
      <xdr:row>17</xdr:row>
      <xdr:rowOff>138147</xdr:rowOff>
    </xdr:to>
    <xdr:cxnSp macro="">
      <xdr:nvCxnSpPr>
        <xdr:cNvPr id="61" name="直線コネクタ 60"/>
        <xdr:cNvCxnSpPr/>
      </xdr:nvCxnSpPr>
      <xdr:spPr bwMode="auto">
        <a:xfrm flipV="1">
          <a:off x="2908300" y="3096666"/>
          <a:ext cx="698500" cy="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54135</xdr:rowOff>
    </xdr:from>
    <xdr:to>
      <xdr:col>5</xdr:col>
      <xdr:colOff>34925</xdr:colOff>
      <xdr:row>18</xdr:row>
      <xdr:rowOff>155735</xdr:rowOff>
    </xdr:to>
    <xdr:sp macro="" textlink="">
      <xdr:nvSpPr>
        <xdr:cNvPr id="71" name="円/楕円 70"/>
        <xdr:cNvSpPr/>
      </xdr:nvSpPr>
      <xdr:spPr bwMode="auto">
        <a:xfrm>
          <a:off x="5600700" y="318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26212</xdr:rowOff>
    </xdr:from>
    <xdr:ext cx="762000" cy="259045"/>
    <xdr:sp macro="" textlink="">
      <xdr:nvSpPr>
        <xdr:cNvPr id="72" name="人口1人当たり決算額の推移該当値テキスト130"/>
        <xdr:cNvSpPr txBox="1"/>
      </xdr:nvSpPr>
      <xdr:spPr>
        <a:xfrm>
          <a:off x="5740400" y="315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51,384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138945</xdr:rowOff>
    </xdr:from>
    <xdr:to>
      <xdr:col>4</xdr:col>
      <xdr:colOff>520700</xdr:colOff>
      <xdr:row>18</xdr:row>
      <xdr:rowOff>69095</xdr:rowOff>
    </xdr:to>
    <xdr:sp macro="" textlink="">
      <xdr:nvSpPr>
        <xdr:cNvPr id="73" name="円/楕円 72"/>
        <xdr:cNvSpPr/>
      </xdr:nvSpPr>
      <xdr:spPr bwMode="auto">
        <a:xfrm>
          <a:off x="4953000" y="310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53872</xdr:rowOff>
    </xdr:from>
    <xdr:ext cx="736600" cy="259045"/>
    <xdr:sp macro="" textlink="">
      <xdr:nvSpPr>
        <xdr:cNvPr id="74" name="テキスト ボックス 73"/>
        <xdr:cNvSpPr txBox="1"/>
      </xdr:nvSpPr>
      <xdr:spPr>
        <a:xfrm>
          <a:off x="4622800" y="31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62136</xdr:rowOff>
    </xdr:from>
    <xdr:to>
      <xdr:col>3</xdr:col>
      <xdr:colOff>955675</xdr:colOff>
      <xdr:row>17</xdr:row>
      <xdr:rowOff>163736</xdr:rowOff>
    </xdr:to>
    <xdr:sp macro="" textlink="">
      <xdr:nvSpPr>
        <xdr:cNvPr id="75" name="円/楕円 74"/>
        <xdr:cNvSpPr/>
      </xdr:nvSpPr>
      <xdr:spPr bwMode="auto">
        <a:xfrm>
          <a:off x="4254500" y="302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148513</xdr:rowOff>
    </xdr:from>
    <xdr:ext cx="762000" cy="259045"/>
    <xdr:sp macro="" textlink="">
      <xdr:nvSpPr>
        <xdr:cNvPr id="76" name="テキスト ボックス 75"/>
        <xdr:cNvSpPr txBox="1"/>
      </xdr:nvSpPr>
      <xdr:spPr>
        <a:xfrm>
          <a:off x="3924300" y="311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83591</xdr:rowOff>
    </xdr:from>
    <xdr:to>
      <xdr:col>3</xdr:col>
      <xdr:colOff>257175</xdr:colOff>
      <xdr:row>18</xdr:row>
      <xdr:rowOff>13741</xdr:rowOff>
    </xdr:to>
    <xdr:sp macro="" textlink="">
      <xdr:nvSpPr>
        <xdr:cNvPr id="77" name="円/楕円 76"/>
        <xdr:cNvSpPr/>
      </xdr:nvSpPr>
      <xdr:spPr bwMode="auto">
        <a:xfrm>
          <a:off x="3556000" y="304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169968</xdr:rowOff>
    </xdr:from>
    <xdr:ext cx="762000" cy="259045"/>
    <xdr:sp macro="" textlink="">
      <xdr:nvSpPr>
        <xdr:cNvPr id="78" name="テキスト ボックス 77"/>
        <xdr:cNvSpPr txBox="1"/>
      </xdr:nvSpPr>
      <xdr:spPr>
        <a:xfrm>
          <a:off x="3225800" y="313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87347</xdr:rowOff>
    </xdr:from>
    <xdr:to>
      <xdr:col>2</xdr:col>
      <xdr:colOff>692150</xdr:colOff>
      <xdr:row>18</xdr:row>
      <xdr:rowOff>17497</xdr:rowOff>
    </xdr:to>
    <xdr:sp macro="" textlink="">
      <xdr:nvSpPr>
        <xdr:cNvPr id="79" name="円/楕円 78"/>
        <xdr:cNvSpPr/>
      </xdr:nvSpPr>
      <xdr:spPr bwMode="auto">
        <a:xfrm>
          <a:off x="2857500" y="304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2274</xdr:rowOff>
    </xdr:from>
    <xdr:ext cx="762000" cy="259045"/>
    <xdr:sp macro="" textlink="">
      <xdr:nvSpPr>
        <xdr:cNvPr id="80" name="テキスト ボックス 79"/>
        <xdr:cNvSpPr txBox="1"/>
      </xdr:nvSpPr>
      <xdr:spPr>
        <a:xfrm>
          <a:off x="2527300" y="313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196919</xdr:rowOff>
    </xdr:from>
    <xdr:to>
      <xdr:col>4</xdr:col>
      <xdr:colOff>1117600</xdr:colOff>
      <xdr:row>34</xdr:row>
      <xdr:rowOff>264389</xdr:rowOff>
    </xdr:to>
    <xdr:cxnSp macro="">
      <xdr:nvCxnSpPr>
        <xdr:cNvPr id="115" name="直線コネクタ 114"/>
        <xdr:cNvCxnSpPr/>
      </xdr:nvCxnSpPr>
      <xdr:spPr bwMode="auto">
        <a:xfrm>
          <a:off x="5003800" y="6464369"/>
          <a:ext cx="647700" cy="6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190662</xdr:rowOff>
    </xdr:from>
    <xdr:ext cx="762000" cy="259045"/>
    <xdr:sp macro="" textlink="">
      <xdr:nvSpPr>
        <xdr:cNvPr id="116" name="人口1人当たり決算額の推移平均値テキスト445"/>
        <xdr:cNvSpPr txBox="1"/>
      </xdr:nvSpPr>
      <xdr:spPr>
        <a:xfrm>
          <a:off x="5740400" y="6801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157012</xdr:rowOff>
    </xdr:from>
    <xdr:to>
      <xdr:col>4</xdr:col>
      <xdr:colOff>469900</xdr:colOff>
      <xdr:row>34</xdr:row>
      <xdr:rowOff>196919</xdr:rowOff>
    </xdr:to>
    <xdr:cxnSp macro="">
      <xdr:nvCxnSpPr>
        <xdr:cNvPr id="118" name="直線コネクタ 117"/>
        <xdr:cNvCxnSpPr/>
      </xdr:nvCxnSpPr>
      <xdr:spPr bwMode="auto">
        <a:xfrm>
          <a:off x="4305300" y="6424462"/>
          <a:ext cx="698500" cy="39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275734</xdr:rowOff>
    </xdr:from>
    <xdr:ext cx="736600" cy="259045"/>
    <xdr:sp macro="" textlink="">
      <xdr:nvSpPr>
        <xdr:cNvPr id="120" name="テキスト ボックス 119"/>
        <xdr:cNvSpPr txBox="1"/>
      </xdr:nvSpPr>
      <xdr:spPr>
        <a:xfrm>
          <a:off x="4622800" y="68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140585</xdr:rowOff>
    </xdr:from>
    <xdr:to>
      <xdr:col>3</xdr:col>
      <xdr:colOff>904875</xdr:colOff>
      <xdr:row>34</xdr:row>
      <xdr:rowOff>157012</xdr:rowOff>
    </xdr:to>
    <xdr:cxnSp macro="">
      <xdr:nvCxnSpPr>
        <xdr:cNvPr id="121" name="直線コネクタ 120"/>
        <xdr:cNvCxnSpPr/>
      </xdr:nvCxnSpPr>
      <xdr:spPr bwMode="auto">
        <a:xfrm>
          <a:off x="3606800" y="6408035"/>
          <a:ext cx="6985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125073</xdr:rowOff>
    </xdr:from>
    <xdr:to>
      <xdr:col>3</xdr:col>
      <xdr:colOff>206375</xdr:colOff>
      <xdr:row>34</xdr:row>
      <xdr:rowOff>140585</xdr:rowOff>
    </xdr:to>
    <xdr:cxnSp macro="">
      <xdr:nvCxnSpPr>
        <xdr:cNvPr id="124" name="直線コネクタ 123"/>
        <xdr:cNvCxnSpPr/>
      </xdr:nvCxnSpPr>
      <xdr:spPr bwMode="auto">
        <a:xfrm>
          <a:off x="2908300" y="6392523"/>
          <a:ext cx="6985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197096</xdr:rowOff>
    </xdr:from>
    <xdr:ext cx="762000" cy="259045"/>
    <xdr:sp macro="" textlink="">
      <xdr:nvSpPr>
        <xdr:cNvPr id="128" name="テキスト ボックス 127"/>
        <xdr:cNvSpPr txBox="1"/>
      </xdr:nvSpPr>
      <xdr:spPr>
        <a:xfrm>
          <a:off x="2527300" y="6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213589</xdr:rowOff>
    </xdr:from>
    <xdr:to>
      <xdr:col>5</xdr:col>
      <xdr:colOff>34925</xdr:colOff>
      <xdr:row>34</xdr:row>
      <xdr:rowOff>315189</xdr:rowOff>
    </xdr:to>
    <xdr:sp macro="" textlink="">
      <xdr:nvSpPr>
        <xdr:cNvPr id="134" name="円/楕円 133"/>
        <xdr:cNvSpPr/>
      </xdr:nvSpPr>
      <xdr:spPr bwMode="auto">
        <a:xfrm>
          <a:off x="5600700" y="6481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58666</xdr:rowOff>
    </xdr:from>
    <xdr:ext cx="762000" cy="259045"/>
    <xdr:sp macro="" textlink="">
      <xdr:nvSpPr>
        <xdr:cNvPr id="135" name="人口1人当たり決算額の推移該当値テキスト445"/>
        <xdr:cNvSpPr txBox="1"/>
      </xdr:nvSpPr>
      <xdr:spPr>
        <a:xfrm>
          <a:off x="5740400" y="632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146119</xdr:rowOff>
    </xdr:from>
    <xdr:to>
      <xdr:col>4</xdr:col>
      <xdr:colOff>520700</xdr:colOff>
      <xdr:row>34</xdr:row>
      <xdr:rowOff>247719</xdr:rowOff>
    </xdr:to>
    <xdr:sp macro="" textlink="">
      <xdr:nvSpPr>
        <xdr:cNvPr id="136" name="円/楕円 135"/>
        <xdr:cNvSpPr/>
      </xdr:nvSpPr>
      <xdr:spPr bwMode="auto">
        <a:xfrm>
          <a:off x="4953000" y="6413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257896</xdr:rowOff>
    </xdr:from>
    <xdr:ext cx="736600" cy="259045"/>
    <xdr:sp macro="" textlink="">
      <xdr:nvSpPr>
        <xdr:cNvPr id="137" name="テキスト ボックス 136"/>
        <xdr:cNvSpPr txBox="1"/>
      </xdr:nvSpPr>
      <xdr:spPr>
        <a:xfrm>
          <a:off x="4622800" y="6182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106212</xdr:rowOff>
    </xdr:from>
    <xdr:to>
      <xdr:col>3</xdr:col>
      <xdr:colOff>955675</xdr:colOff>
      <xdr:row>34</xdr:row>
      <xdr:rowOff>207812</xdr:rowOff>
    </xdr:to>
    <xdr:sp macro="" textlink="">
      <xdr:nvSpPr>
        <xdr:cNvPr id="138" name="円/楕円 137"/>
        <xdr:cNvSpPr/>
      </xdr:nvSpPr>
      <xdr:spPr bwMode="auto">
        <a:xfrm>
          <a:off x="4254500" y="637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217989</xdr:rowOff>
    </xdr:from>
    <xdr:ext cx="762000" cy="259045"/>
    <xdr:sp macro="" textlink="">
      <xdr:nvSpPr>
        <xdr:cNvPr id="139" name="テキスト ボックス 138"/>
        <xdr:cNvSpPr txBox="1"/>
      </xdr:nvSpPr>
      <xdr:spPr>
        <a:xfrm>
          <a:off x="3924300" y="614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89785</xdr:rowOff>
    </xdr:from>
    <xdr:to>
      <xdr:col>3</xdr:col>
      <xdr:colOff>257175</xdr:colOff>
      <xdr:row>34</xdr:row>
      <xdr:rowOff>191385</xdr:rowOff>
    </xdr:to>
    <xdr:sp macro="" textlink="">
      <xdr:nvSpPr>
        <xdr:cNvPr id="140" name="円/楕円 139"/>
        <xdr:cNvSpPr/>
      </xdr:nvSpPr>
      <xdr:spPr bwMode="auto">
        <a:xfrm>
          <a:off x="3556000" y="635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201562</xdr:rowOff>
    </xdr:from>
    <xdr:ext cx="762000" cy="259045"/>
    <xdr:sp macro="" textlink="">
      <xdr:nvSpPr>
        <xdr:cNvPr id="141" name="テキスト ボックス 140"/>
        <xdr:cNvSpPr txBox="1"/>
      </xdr:nvSpPr>
      <xdr:spPr>
        <a:xfrm>
          <a:off x="3225800" y="612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74273</xdr:rowOff>
    </xdr:from>
    <xdr:to>
      <xdr:col>2</xdr:col>
      <xdr:colOff>692150</xdr:colOff>
      <xdr:row>34</xdr:row>
      <xdr:rowOff>175873</xdr:rowOff>
    </xdr:to>
    <xdr:sp macro="" textlink="">
      <xdr:nvSpPr>
        <xdr:cNvPr id="142" name="円/楕円 141"/>
        <xdr:cNvSpPr/>
      </xdr:nvSpPr>
      <xdr:spPr bwMode="auto">
        <a:xfrm>
          <a:off x="2857500" y="6341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186050</xdr:rowOff>
    </xdr:from>
    <xdr:ext cx="762000" cy="259045"/>
    <xdr:sp macro="" textlink="">
      <xdr:nvSpPr>
        <xdr:cNvPr id="143" name="テキスト ボックス 142"/>
        <xdr:cNvSpPr txBox="1"/>
      </xdr:nvSpPr>
      <xdr:spPr>
        <a:xfrm>
          <a:off x="2527300" y="611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財政調整基金残高の標準財政規模比は増加傾向にある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が、実質収支額の標準財政規模比は前年度より減少した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年度は両方合わせて</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11.05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％と、ある程度の規模は確保しているところであるが、今後も健全な財政運営に努め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年度以降、市民病院事業会計の赤字は解消され、平成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年度からは黒字に転化している。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自動車運送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会計</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年度以降、自動車運送事業経営健全化計画に基づき、着実に</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赤字を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させ、解消</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ところで</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ある。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全体として黒字額</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は横ばいに推移しており、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今後も連結ベースでの財政健全化に努めていく。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普通会計の元利償還金は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横ばいの水準</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にあるものの、清掃工場建設に係る起債の償還終了に伴い、組合等が起した地方債の元利償還金に対する負担金等は減少しており、元利償還金等全体は緩やかな減少傾向。</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一方、交付税</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算</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入公債費は高い水準であるため、実質公債費比率の分子は減少しており、実質的な公債費負担は軽減される傾向にある。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今後も適切な起債管理を行い、安定的な財政運営に努め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年々減少傾向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同様に</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債務負担行為に基づく支出予定額、公営企業債等繰入見込額、退職手当負担見込額</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についても</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減少傾向であ</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るため</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、将来負担額全体</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としても</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さら</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に、基準財政需要額算入見込額、充当可能基金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はともに</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増加傾向にあり、将来負担比率の分子</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引き下げているため、将来負担比率</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についても</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今後も適正な債務管理を行うとともに、可能な限り充当可能基金の増加に努め、将来世代の負担が過大にならないよう、安定した財政運営に努め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98398119</v>
      </c>
      <c r="BO4" s="379"/>
      <c r="BP4" s="379"/>
      <c r="BQ4" s="379"/>
      <c r="BR4" s="379"/>
      <c r="BS4" s="379"/>
      <c r="BT4" s="379"/>
      <c r="BU4" s="380"/>
      <c r="BV4" s="378">
        <v>104819716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v>
      </c>
      <c r="CU4" s="554"/>
      <c r="CV4" s="554"/>
      <c r="CW4" s="554"/>
      <c r="CX4" s="554"/>
      <c r="CY4" s="554"/>
      <c r="CZ4" s="554"/>
      <c r="DA4" s="555"/>
      <c r="DB4" s="553">
        <v>5.4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94966606</v>
      </c>
      <c r="BO5" s="384"/>
      <c r="BP5" s="384"/>
      <c r="BQ5" s="384"/>
      <c r="BR5" s="384"/>
      <c r="BS5" s="384"/>
      <c r="BT5" s="384"/>
      <c r="BU5" s="385"/>
      <c r="BV5" s="383">
        <v>100763406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v>
      </c>
      <c r="CU5" s="354"/>
      <c r="CV5" s="354"/>
      <c r="CW5" s="354"/>
      <c r="CX5" s="354"/>
      <c r="CY5" s="354"/>
      <c r="CZ5" s="354"/>
      <c r="DA5" s="355"/>
      <c r="DB5" s="353">
        <v>87.9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3431513</v>
      </c>
      <c r="BO6" s="384"/>
      <c r="BP6" s="384"/>
      <c r="BQ6" s="384"/>
      <c r="BR6" s="384"/>
      <c r="BS6" s="384"/>
      <c r="BT6" s="384"/>
      <c r="BU6" s="385"/>
      <c r="BV6" s="383">
        <v>4056310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96.5</v>
      </c>
      <c r="CU6" s="528"/>
      <c r="CV6" s="528"/>
      <c r="CW6" s="528"/>
      <c r="CX6" s="528"/>
      <c r="CY6" s="528"/>
      <c r="CZ6" s="528"/>
      <c r="DA6" s="529"/>
      <c r="DB6" s="527">
        <v>95.8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1386566</v>
      </c>
      <c r="BO7" s="384"/>
      <c r="BP7" s="384"/>
      <c r="BQ7" s="384"/>
      <c r="BR7" s="384"/>
      <c r="BS7" s="384"/>
      <c r="BT7" s="384"/>
      <c r="BU7" s="385"/>
      <c r="BV7" s="383">
        <v>1368181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50984964</v>
      </c>
      <c r="CU7" s="384"/>
      <c r="CV7" s="384"/>
      <c r="CW7" s="384"/>
      <c r="CX7" s="384"/>
      <c r="CY7" s="384"/>
      <c r="CZ7" s="384"/>
      <c r="DA7" s="385"/>
      <c r="DB7" s="383">
        <v>50144673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2044947</v>
      </c>
      <c r="BO8" s="384"/>
      <c r="BP8" s="384"/>
      <c r="BQ8" s="384"/>
      <c r="BR8" s="384"/>
      <c r="BS8" s="384"/>
      <c r="BT8" s="384"/>
      <c r="BU8" s="385"/>
      <c r="BV8" s="383">
        <v>2688129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0.64</v>
      </c>
      <c r="CU8" s="491"/>
      <c r="CV8" s="491"/>
      <c r="CW8" s="491"/>
      <c r="CX8" s="491"/>
      <c r="CY8" s="491"/>
      <c r="CZ8" s="491"/>
      <c r="DA8" s="492"/>
      <c r="DB8" s="490">
        <v>0.64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237615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-643182</v>
      </c>
      <c r="BO9" s="384"/>
      <c r="BP9" s="384"/>
      <c r="BQ9" s="384"/>
      <c r="BR9" s="384"/>
      <c r="BS9" s="384"/>
      <c r="BT9" s="384"/>
      <c r="BU9" s="385"/>
      <c r="BV9" s="383">
        <v>-45928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15.5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244700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1201789</v>
      </c>
      <c r="BO10" s="384"/>
      <c r="BP10" s="384"/>
      <c r="BQ10" s="384"/>
      <c r="BR10" s="384"/>
      <c r="BS10" s="384"/>
      <c r="BT10" s="384"/>
      <c r="BU10" s="385"/>
      <c r="BV10" s="383">
        <v>1351446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53400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238867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750000</v>
      </c>
      <c r="BO12" s="384"/>
      <c r="BP12" s="384"/>
      <c r="BQ12" s="384"/>
      <c r="BR12" s="384"/>
      <c r="BS12" s="384"/>
      <c r="BT12" s="384"/>
      <c r="BU12" s="385"/>
      <c r="BV12" s="383">
        <v>750000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238124</v>
      </c>
      <c r="S13" s="483"/>
      <c r="T13" s="483"/>
      <c r="U13" s="483"/>
      <c r="V13" s="484"/>
      <c r="W13" s="470" t="s">
        <v>123</v>
      </c>
      <c r="X13" s="396"/>
      <c r="Y13" s="396"/>
      <c r="Z13" s="396"/>
      <c r="AA13" s="396"/>
      <c r="AB13" s="397"/>
      <c r="AC13" s="359">
        <v>3926</v>
      </c>
      <c r="AD13" s="360"/>
      <c r="AE13" s="360"/>
      <c r="AF13" s="360"/>
      <c r="AG13" s="361"/>
      <c r="AH13" s="359">
        <v>4723</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-137993</v>
      </c>
      <c r="BO13" s="384"/>
      <c r="BP13" s="384"/>
      <c r="BQ13" s="384"/>
      <c r="BR13" s="384"/>
      <c r="BS13" s="384"/>
      <c r="BT13" s="384"/>
      <c r="BU13" s="385"/>
      <c r="BV13" s="383">
        <v>555518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14.2</v>
      </c>
      <c r="CU13" s="354"/>
      <c r="CV13" s="354"/>
      <c r="CW13" s="354"/>
      <c r="CX13" s="354"/>
      <c r="CY13" s="354"/>
      <c r="CZ13" s="354"/>
      <c r="DA13" s="355"/>
      <c r="DB13" s="353">
        <v>15.1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239172</v>
      </c>
      <c r="S14" s="483"/>
      <c r="T14" s="483"/>
      <c r="U14" s="483"/>
      <c r="V14" s="484"/>
      <c r="W14" s="485"/>
      <c r="X14" s="399"/>
      <c r="Y14" s="399"/>
      <c r="Z14" s="399"/>
      <c r="AA14" s="399"/>
      <c r="AB14" s="400"/>
      <c r="AC14" s="475">
        <v>3.7</v>
      </c>
      <c r="AD14" s="476"/>
      <c r="AE14" s="476"/>
      <c r="AF14" s="476"/>
      <c r="AG14" s="477"/>
      <c r="AH14" s="475">
        <v>4.2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118.9</v>
      </c>
      <c r="CU14" s="454"/>
      <c r="CV14" s="454"/>
      <c r="CW14" s="454"/>
      <c r="CX14" s="454"/>
      <c r="CY14" s="454"/>
      <c r="CZ14" s="454"/>
      <c r="DA14" s="455"/>
      <c r="DB14" s="486">
        <v>129.5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238481</v>
      </c>
      <c r="S15" s="483"/>
      <c r="T15" s="483"/>
      <c r="U15" s="483"/>
      <c r="V15" s="484"/>
      <c r="W15" s="470" t="s">
        <v>130</v>
      </c>
      <c r="X15" s="396"/>
      <c r="Y15" s="396"/>
      <c r="Z15" s="396"/>
      <c r="AA15" s="396"/>
      <c r="AB15" s="397"/>
      <c r="AC15" s="359">
        <v>24456</v>
      </c>
      <c r="AD15" s="360"/>
      <c r="AE15" s="360"/>
      <c r="AF15" s="360"/>
      <c r="AG15" s="361"/>
      <c r="AH15" s="359">
        <v>26991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24975463</v>
      </c>
      <c r="BO15" s="379"/>
      <c r="BP15" s="379"/>
      <c r="BQ15" s="379"/>
      <c r="BR15" s="379"/>
      <c r="BS15" s="379"/>
      <c r="BT15" s="379"/>
      <c r="BU15" s="380"/>
      <c r="BV15" s="378">
        <v>24212978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23.1</v>
      </c>
      <c r="AD16" s="476"/>
      <c r="AE16" s="476"/>
      <c r="AF16" s="476"/>
      <c r="AG16" s="477"/>
      <c r="AH16" s="475">
        <v>23.8</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38143080</v>
      </c>
      <c r="BO16" s="384"/>
      <c r="BP16" s="384"/>
      <c r="BQ16" s="384"/>
      <c r="BR16" s="384"/>
      <c r="BS16" s="384"/>
      <c r="BT16" s="384"/>
      <c r="BU16" s="385"/>
      <c r="BV16" s="383">
        <v>38102585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77412</v>
      </c>
      <c r="AD17" s="360"/>
      <c r="AE17" s="360"/>
      <c r="AF17" s="360"/>
      <c r="AG17" s="361"/>
      <c r="AH17" s="359">
        <v>81178</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32408899</v>
      </c>
      <c r="BO17" s="384"/>
      <c r="BP17" s="384"/>
      <c r="BQ17" s="384"/>
      <c r="BR17" s="384"/>
      <c r="BS17" s="384"/>
      <c r="BT17" s="384"/>
      <c r="BU17" s="385"/>
      <c r="BV17" s="383">
        <v>31366553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305.39999999999998</v>
      </c>
      <c r="M18" s="446"/>
      <c r="N18" s="446"/>
      <c r="O18" s="446"/>
      <c r="P18" s="446"/>
      <c r="Q18" s="446"/>
      <c r="R18" s="447"/>
      <c r="S18" s="447"/>
      <c r="T18" s="447"/>
      <c r="U18" s="447"/>
      <c r="V18" s="448"/>
      <c r="W18" s="462"/>
      <c r="X18" s="463"/>
      <c r="Y18" s="463"/>
      <c r="Z18" s="463"/>
      <c r="AA18" s="463"/>
      <c r="AB18" s="471"/>
      <c r="AC18" s="347">
        <v>73.2</v>
      </c>
      <c r="AD18" s="348"/>
      <c r="AE18" s="348"/>
      <c r="AF18" s="348"/>
      <c r="AG18" s="449"/>
      <c r="AH18" s="347">
        <v>71.599999999999994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46669510</v>
      </c>
      <c r="BO18" s="384"/>
      <c r="BP18" s="384"/>
      <c r="BQ18" s="384"/>
      <c r="BR18" s="384"/>
      <c r="BS18" s="384"/>
      <c r="BT18" s="384"/>
      <c r="BU18" s="385"/>
      <c r="BV18" s="383">
        <v>46355398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778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61858601</v>
      </c>
      <c r="BO19" s="384"/>
      <c r="BP19" s="384"/>
      <c r="BQ19" s="384"/>
      <c r="BR19" s="384"/>
      <c r="BS19" s="384"/>
      <c r="BT19" s="384"/>
      <c r="BU19" s="385"/>
      <c r="BV19" s="383">
        <v>62920766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91917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95767765</v>
      </c>
      <c r="BO23" s="384"/>
      <c r="BP23" s="384"/>
      <c r="BQ23" s="384"/>
      <c r="BR23" s="384"/>
      <c r="BS23" s="384"/>
      <c r="BT23" s="384"/>
      <c r="BU23" s="385"/>
      <c r="BV23" s="383">
        <v>95761312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10210</v>
      </c>
      <c r="R24" s="360"/>
      <c r="S24" s="360"/>
      <c r="T24" s="360"/>
      <c r="U24" s="360"/>
      <c r="V24" s="361"/>
      <c r="W24" s="425"/>
      <c r="X24" s="416"/>
      <c r="Y24" s="417"/>
      <c r="Z24" s="356" t="s">
        <v>153</v>
      </c>
      <c r="AA24" s="357"/>
      <c r="AB24" s="357"/>
      <c r="AC24" s="357"/>
      <c r="AD24" s="357"/>
      <c r="AE24" s="357"/>
      <c r="AF24" s="357"/>
      <c r="AG24" s="358"/>
      <c r="AH24" s="359">
        <v>1124</v>
      </c>
      <c r="AI24" s="360"/>
      <c r="AJ24" s="360"/>
      <c r="AK24" s="360"/>
      <c r="AL24" s="361"/>
      <c r="AM24" s="359">
        <v>3497888</v>
      </c>
      <c r="AN24" s="360"/>
      <c r="AO24" s="360"/>
      <c r="AP24" s="360"/>
      <c r="AQ24" s="360"/>
      <c r="AR24" s="361"/>
      <c r="AS24" s="359">
        <v>3112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62310659</v>
      </c>
      <c r="BO24" s="384"/>
      <c r="BP24" s="384"/>
      <c r="BQ24" s="384"/>
      <c r="BR24" s="384"/>
      <c r="BS24" s="384"/>
      <c r="BT24" s="384"/>
      <c r="BU24" s="385"/>
      <c r="BV24" s="383">
        <v>62478273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8230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8856062</v>
      </c>
      <c r="BO25" s="379"/>
      <c r="BP25" s="379"/>
      <c r="BQ25" s="379"/>
      <c r="BR25" s="379"/>
      <c r="BS25" s="379"/>
      <c r="BT25" s="379"/>
      <c r="BU25" s="380"/>
      <c r="BV25" s="378">
        <v>4245330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7010</v>
      </c>
      <c r="R26" s="360"/>
      <c r="S26" s="360"/>
      <c r="T26" s="360"/>
      <c r="U26" s="360"/>
      <c r="V26" s="361"/>
      <c r="W26" s="425"/>
      <c r="X26" s="416"/>
      <c r="Y26" s="417"/>
      <c r="Z26" s="356" t="s">
        <v>159</v>
      </c>
      <c r="AA26" s="436"/>
      <c r="AB26" s="436"/>
      <c r="AC26" s="436"/>
      <c r="AD26" s="436"/>
      <c r="AE26" s="436"/>
      <c r="AF26" s="436"/>
      <c r="AG26" s="437"/>
      <c r="AH26" s="359">
        <v>145</v>
      </c>
      <c r="AI26" s="360"/>
      <c r="AJ26" s="360"/>
      <c r="AK26" s="360"/>
      <c r="AL26" s="361"/>
      <c r="AM26" s="359">
        <v>514895</v>
      </c>
      <c r="AN26" s="360"/>
      <c r="AO26" s="360"/>
      <c r="AP26" s="360"/>
      <c r="AQ26" s="360"/>
      <c r="AR26" s="361"/>
      <c r="AS26" s="359">
        <v>3551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6570</v>
      </c>
      <c r="R27" s="360"/>
      <c r="S27" s="360"/>
      <c r="T27" s="360"/>
      <c r="U27" s="360"/>
      <c r="V27" s="361"/>
      <c r="W27" s="425"/>
      <c r="X27" s="416"/>
      <c r="Y27" s="417"/>
      <c r="Z27" s="356" t="s">
        <v>162</v>
      </c>
      <c r="AA27" s="357"/>
      <c r="AB27" s="357"/>
      <c r="AC27" s="357"/>
      <c r="AD27" s="357"/>
      <c r="AE27" s="357"/>
      <c r="AF27" s="357"/>
      <c r="AG27" s="358"/>
      <c r="AH27" s="359">
        <v>19</v>
      </c>
      <c r="AI27" s="360"/>
      <c r="AJ27" s="360"/>
      <c r="AK27" s="360"/>
      <c r="AL27" s="361"/>
      <c r="AM27" s="359">
        <v>72694</v>
      </c>
      <c r="AN27" s="360"/>
      <c r="AO27" s="360"/>
      <c r="AP27" s="360"/>
      <c r="AQ27" s="360"/>
      <c r="AR27" s="361"/>
      <c r="AS27" s="359">
        <v>3826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213787</v>
      </c>
      <c r="BO27" s="387"/>
      <c r="BP27" s="387"/>
      <c r="BQ27" s="387"/>
      <c r="BR27" s="387"/>
      <c r="BS27" s="387"/>
      <c r="BT27" s="387"/>
      <c r="BU27" s="388"/>
      <c r="BV27" s="386">
        <v>213637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5990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3589414</v>
      </c>
      <c r="BO28" s="379"/>
      <c r="BP28" s="379"/>
      <c r="BQ28" s="379"/>
      <c r="BR28" s="379"/>
      <c r="BS28" s="379"/>
      <c r="BT28" s="379"/>
      <c r="BU28" s="380"/>
      <c r="BV28" s="378">
        <v>3137625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34</v>
      </c>
      <c r="M29" s="360"/>
      <c r="N29" s="360"/>
      <c r="O29" s="360"/>
      <c r="P29" s="361"/>
      <c r="Q29" s="359">
        <v>5710</v>
      </c>
      <c r="R29" s="360"/>
      <c r="S29" s="360"/>
      <c r="T29" s="360"/>
      <c r="U29" s="360"/>
      <c r="V29" s="361"/>
      <c r="W29" s="425"/>
      <c r="X29" s="416"/>
      <c r="Y29" s="417"/>
      <c r="Z29" s="356" t="s">
        <v>169</v>
      </c>
      <c r="AA29" s="357"/>
      <c r="AB29" s="357"/>
      <c r="AC29" s="357"/>
      <c r="AD29" s="357"/>
      <c r="AE29" s="357"/>
      <c r="AF29" s="357"/>
      <c r="AG29" s="358"/>
      <c r="AH29" s="359">
        <v>1143</v>
      </c>
      <c r="AI29" s="360"/>
      <c r="AJ29" s="360"/>
      <c r="AK29" s="360"/>
      <c r="AL29" s="361"/>
      <c r="AM29" s="359">
        <v>3570582</v>
      </c>
      <c r="AN29" s="360"/>
      <c r="AO29" s="360"/>
      <c r="AP29" s="360"/>
      <c r="AQ29" s="360"/>
      <c r="AR29" s="361"/>
      <c r="AS29" s="359">
        <v>3124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3877426</v>
      </c>
      <c r="BO29" s="384"/>
      <c r="BP29" s="384"/>
      <c r="BQ29" s="384"/>
      <c r="BR29" s="384"/>
      <c r="BS29" s="384"/>
      <c r="BT29" s="384"/>
      <c r="BU29" s="385"/>
      <c r="BV29" s="383">
        <v>3276089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7232332</v>
      </c>
      <c r="BO30" s="387"/>
      <c r="BP30" s="387"/>
      <c r="BQ30" s="387"/>
      <c r="BR30" s="387"/>
      <c r="BS30" s="387"/>
      <c r="BT30" s="387"/>
      <c r="BU30" s="388"/>
      <c r="BV30" s="386">
        <v>6285522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自動車運送事業会計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IF('各会計、関係団体の財政状況及び健全化判断比率'!B35="","",'各会計、関係団体の財政状況及び健全化判断比率'!B35)</f>
        <v>魚市場特別会計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八戸地域広域市町村圏事務組合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八戸土地開発公社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都市計画土地区画整理事業特別会計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都市計画駐車場特別会計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IF('各会計、関係団体の財政状況及び健全化判断比率'!B34="","",'各会計、関係団体の財政状況及び健全化判断比率'!B34)</f>
        <v>市民病院事業会計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IF('各会計、関係団体の財政状況及び健全化判断比率'!B36="","",'各会計、関係団体の財政状況及び健全化判断比率'!B36)</f>
        <v>中央卸売市場特別会計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八戸市階上町田代小学校中学校組合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（一財）八戸地域地場産業振興センター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学校給食特別会計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IF('各会計、関係団体の財政状況及び健全化判断比率'!B37="","",'各会計、関係団体の財政状況及び健全化判断比率'!B37)</f>
        <v>都市計画下水道事業特別会計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三戸郡福祉事務組合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（一財）八戸市総合健診センター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公共用地先行取得事業特別会計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国民健康保険南郷診療所特別会計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16</v>
      </c>
      <c r="BF37" s="343"/>
      <c r="BG37" s="342" t="str">
        <f>IF('各会計、関係団体の財政状況及び健全化判断比率'!B38="","",'各会計、関係団体の財政状況及び健全化判断比率'!B38)</f>
        <v>農業集落排水事業特別会計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八戸圏域水道企業団</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（一財）八戸地域高度技術振興センター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霊園特別会計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17</v>
      </c>
      <c r="BF38" s="343"/>
      <c r="BG38" s="342" t="str">
        <f>IF('各会計、関係団体の財政状況及び健全化判断比率'!B39="","",'各会計、関係団体の財政状況及び健全化判断比率'!B39)</f>
        <v>住宅用地造成事業特別会計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青森県後期高齢者医療広域連合（一般会計）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グリーンプラザなんごう（株）</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23</v>
      </c>
      <c r="BX39" s="343"/>
      <c r="BY39" s="342" t="str">
        <f>IF('各会計、関係団体の財政状況及び健全化判断比率'!B73="","",'各会計、関係団体の財政状況及び健全化判断比率'!B73)</f>
        <v>青森県後期高齢者医療広域連合（特別会計）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24</v>
      </c>
      <c r="BX40" s="343"/>
      <c r="BY40" s="342" t="str">
        <f>IF('各会計、関係団体の財政状況及び健全化判断比率'!B74="","",'各会計、関係団体の財政状況及び健全化判断比率'!B74)</f>
        <v>青森県交通災害共済組合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25</v>
      </c>
      <c r="BX41" s="343"/>
      <c r="BY41" s="342" t="str">
        <f>IF('各会計、関係団体の財政状況及び健全化判断比率'!B75="","",'各会計、関係団体の財政状況及び健全化判断比率'!B75)</f>
        <v>青森県市長会館管理組合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95128</v>
      </c>
      <c r="J41" s="83">
        <v>97531</v>
      </c>
      <c r="K41" s="83">
        <v>96728</v>
      </c>
      <c r="L41" s="83">
        <v>96419</v>
      </c>
      <c r="M41" s="84">
        <v>96259</v>
      </c>
    </row>
    <row r="42" spans="2:13" ht="27.75" customHeight="1">
      <c r="B42" s="1171"/>
      <c r="C42" s="1172"/>
      <c r="D42" s="85"/>
      <c r="E42" s="1175" t="s">
        <v>26</v>
      </c>
      <c r="F42" s="1175"/>
      <c r="G42" s="1175"/>
      <c r="H42" s="1176"/>
      <c r="I42" s="86">
        <v>1673</v>
      </c>
      <c r="J42" s="87">
        <v>1570</v>
      </c>
      <c r="K42" s="87">
        <v>1458</v>
      </c>
      <c r="L42" s="87">
        <v>1319</v>
      </c>
      <c r="M42" s="88">
        <v>1171</v>
      </c>
    </row>
    <row r="43" spans="2:13" ht="27.75" customHeight="1">
      <c r="B43" s="1171"/>
      <c r="C43" s="1172"/>
      <c r="D43" s="85"/>
      <c r="E43" s="1175" t="s">
        <v>27</v>
      </c>
      <c r="F43" s="1175"/>
      <c r="G43" s="1175"/>
      <c r="H43" s="1176"/>
      <c r="I43" s="86">
        <v>61550</v>
      </c>
      <c r="J43" s="87">
        <v>60270</v>
      </c>
      <c r="K43" s="87">
        <v>58414</v>
      </c>
      <c r="L43" s="87">
        <v>57136</v>
      </c>
      <c r="M43" s="88">
        <v>56224</v>
      </c>
    </row>
    <row r="44" spans="2:13" ht="27.75" customHeight="1">
      <c r="B44" s="1171"/>
      <c r="C44" s="1172"/>
      <c r="D44" s="85"/>
      <c r="E44" s="1175" t="s">
        <v>28</v>
      </c>
      <c r="F44" s="1175"/>
      <c r="G44" s="1175"/>
      <c r="H44" s="1176"/>
      <c r="I44" s="86">
        <v>3868</v>
      </c>
      <c r="J44" s="87">
        <v>3478</v>
      </c>
      <c r="K44" s="87">
        <v>3710</v>
      </c>
      <c r="L44" s="87">
        <v>3261</v>
      </c>
      <c r="M44" s="88">
        <v>3125</v>
      </c>
    </row>
    <row r="45" spans="2:13" ht="27.75" customHeight="1">
      <c r="B45" s="1171"/>
      <c r="C45" s="1172"/>
      <c r="D45" s="85"/>
      <c r="E45" s="1175" t="s">
        <v>29</v>
      </c>
      <c r="F45" s="1175"/>
      <c r="G45" s="1175"/>
      <c r="H45" s="1176"/>
      <c r="I45" s="86">
        <v>13469</v>
      </c>
      <c r="J45" s="87">
        <v>12800</v>
      </c>
      <c r="K45" s="87">
        <v>12180</v>
      </c>
      <c r="L45" s="87">
        <v>11630</v>
      </c>
      <c r="M45" s="88">
        <v>11049</v>
      </c>
    </row>
    <row r="46" spans="2:13" ht="27.75" customHeight="1">
      <c r="B46" s="1171"/>
      <c r="C46" s="1172"/>
      <c r="D46" s="85"/>
      <c r="E46" s="1175" t="s">
        <v>30</v>
      </c>
      <c r="F46" s="1175"/>
      <c r="G46" s="1175"/>
      <c r="H46" s="1176"/>
      <c r="I46" s="86">
        <v>70</v>
      </c>
      <c r="J46" s="87">
        <v>52</v>
      </c>
      <c r="K46" s="87">
        <v>34</v>
      </c>
      <c r="L46" s="87">
        <v>18</v>
      </c>
      <c r="M46" s="88">
        <v>14</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v>1963</v>
      </c>
      <c r="J48" s="87">
        <v>651</v>
      </c>
      <c r="K48" s="87">
        <v>436</v>
      </c>
      <c r="L48" s="87" t="s">
        <v>482</v>
      </c>
      <c r="M48" s="88" t="s">
        <v>482</v>
      </c>
    </row>
    <row r="49" spans="2:13" ht="27.75" customHeight="1">
      <c r="B49" s="1169" t="s">
        <v>33</v>
      </c>
      <c r="C49" s="1170"/>
      <c r="D49" s="89"/>
      <c r="E49" s="1175" t="s">
        <v>34</v>
      </c>
      <c r="F49" s="1175"/>
      <c r="G49" s="1175"/>
      <c r="H49" s="1176"/>
      <c r="I49" s="86">
        <v>5769</v>
      </c>
      <c r="J49" s="87">
        <v>7411</v>
      </c>
      <c r="K49" s="87">
        <v>9859</v>
      </c>
      <c r="L49" s="87">
        <v>10731</v>
      </c>
      <c r="M49" s="88">
        <v>11321</v>
      </c>
    </row>
    <row r="50" spans="2:13" ht="27.75" customHeight="1">
      <c r="B50" s="1171"/>
      <c r="C50" s="1172"/>
      <c r="D50" s="85"/>
      <c r="E50" s="1175" t="s">
        <v>35</v>
      </c>
      <c r="F50" s="1175"/>
      <c r="G50" s="1175"/>
      <c r="H50" s="1176"/>
      <c r="I50" s="86">
        <v>2563</v>
      </c>
      <c r="J50" s="87">
        <v>2407</v>
      </c>
      <c r="K50" s="87">
        <v>2755</v>
      </c>
      <c r="L50" s="87">
        <v>2594</v>
      </c>
      <c r="M50" s="88">
        <v>2461</v>
      </c>
    </row>
    <row r="51" spans="2:13" ht="27.75" customHeight="1">
      <c r="B51" s="1173"/>
      <c r="C51" s="1174"/>
      <c r="D51" s="85"/>
      <c r="E51" s="1175" t="s">
        <v>36</v>
      </c>
      <c r="F51" s="1175"/>
      <c r="G51" s="1175"/>
      <c r="H51" s="1176"/>
      <c r="I51" s="86">
        <v>99829</v>
      </c>
      <c r="J51" s="87">
        <v>101457</v>
      </c>
      <c r="K51" s="87">
        <v>102717</v>
      </c>
      <c r="L51" s="87">
        <v>102692</v>
      </c>
      <c r="M51" s="88">
        <v>104038</v>
      </c>
    </row>
    <row r="52" spans="2:13" ht="27.75" customHeight="1" thickBot="1">
      <c r="B52" s="1177" t="s">
        <v>37</v>
      </c>
      <c r="C52" s="1178"/>
      <c r="D52" s="90"/>
      <c r="E52" s="1179" t="s">
        <v>38</v>
      </c>
      <c r="F52" s="1179"/>
      <c r="G52" s="1179"/>
      <c r="H52" s="1180"/>
      <c r="I52" s="91">
        <v>69559</v>
      </c>
      <c r="J52" s="92">
        <v>65078</v>
      </c>
      <c r="K52" s="92">
        <v>57628</v>
      </c>
      <c r="L52" s="92">
        <v>53766</v>
      </c>
      <c r="M52" s="93">
        <v>50023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42559</v>
      </c>
      <c r="E3" s="116"/>
      <c r="F3" s="117">
        <v>42247</v>
      </c>
      <c r="G3" s="118"/>
      <c r="H3" s="119"/>
    </row>
    <row r="4" spans="1:8">
      <c r="A4" s="120"/>
      <c r="B4" s="121"/>
      <c r="C4" s="122"/>
      <c r="D4" s="123">
        <v>27054</v>
      </c>
      <c r="E4" s="124"/>
      <c r="F4" s="125">
        <v>25497</v>
      </c>
      <c r="G4" s="126"/>
      <c r="H4" s="127"/>
    </row>
    <row r="5" spans="1:8">
      <c r="A5" s="108" t="s">
        <v>515</v>
      </c>
      <c r="B5" s="113"/>
      <c r="C5" s="114"/>
      <c r="D5" s="115">
        <v>52147</v>
      </c>
      <c r="E5" s="116"/>
      <c r="F5" s="117">
        <v>41739</v>
      </c>
      <c r="G5" s="118"/>
      <c r="H5" s="119"/>
    </row>
    <row r="6" spans="1:8">
      <c r="A6" s="120"/>
      <c r="B6" s="121"/>
      <c r="C6" s="122"/>
      <c r="D6" s="123">
        <v>19898</v>
      </c>
      <c r="E6" s="124"/>
      <c r="F6" s="125">
        <v>24625</v>
      </c>
      <c r="G6" s="126"/>
      <c r="H6" s="127"/>
    </row>
    <row r="7" spans="1:8">
      <c r="A7" s="108" t="s">
        <v>516</v>
      </c>
      <c r="B7" s="113"/>
      <c r="C7" s="114"/>
      <c r="D7" s="115">
        <v>57731</v>
      </c>
      <c r="E7" s="116"/>
      <c r="F7" s="117">
        <v>36765</v>
      </c>
      <c r="G7" s="118"/>
      <c r="H7" s="119"/>
    </row>
    <row r="8" spans="1:8">
      <c r="A8" s="120"/>
      <c r="B8" s="121"/>
      <c r="C8" s="122"/>
      <c r="D8" s="123">
        <v>20331</v>
      </c>
      <c r="E8" s="124"/>
      <c r="F8" s="125">
        <v>20975</v>
      </c>
      <c r="G8" s="126"/>
      <c r="H8" s="127"/>
    </row>
    <row r="9" spans="1:8">
      <c r="A9" s="108" t="s">
        <v>517</v>
      </c>
      <c r="B9" s="113"/>
      <c r="C9" s="114"/>
      <c r="D9" s="115">
        <v>58848</v>
      </c>
      <c r="E9" s="116"/>
      <c r="F9" s="117">
        <v>39052</v>
      </c>
      <c r="G9" s="118"/>
      <c r="H9" s="119"/>
    </row>
    <row r="10" spans="1:8">
      <c r="A10" s="120"/>
      <c r="B10" s="121"/>
      <c r="C10" s="122"/>
      <c r="D10" s="123">
        <v>34921</v>
      </c>
      <c r="E10" s="124"/>
      <c r="F10" s="125">
        <v>21186</v>
      </c>
      <c r="G10" s="126"/>
      <c r="H10" s="127"/>
    </row>
    <row r="11" spans="1:8">
      <c r="A11" s="108" t="s">
        <v>518</v>
      </c>
      <c r="B11" s="113"/>
      <c r="C11" s="114"/>
      <c r="D11" s="115">
        <v>47612</v>
      </c>
      <c r="E11" s="116"/>
      <c r="F11" s="117">
        <v>41235</v>
      </c>
      <c r="G11" s="118"/>
      <c r="H11" s="119"/>
    </row>
    <row r="12" spans="1:8">
      <c r="A12" s="120"/>
      <c r="B12" s="121"/>
      <c r="C12" s="128"/>
      <c r="D12" s="123">
        <v>22857</v>
      </c>
      <c r="E12" s="124"/>
      <c r="F12" s="125">
        <v>22086</v>
      </c>
      <c r="G12" s="126"/>
      <c r="H12" s="127"/>
    </row>
    <row r="13" spans="1:8">
      <c r="A13" s="108"/>
      <c r="B13" s="113"/>
      <c r="C13" s="129"/>
      <c r="D13" s="130">
        <v>51779</v>
      </c>
      <c r="E13" s="131"/>
      <c r="F13" s="132">
        <v>40208</v>
      </c>
      <c r="G13" s="133"/>
      <c r="H13" s="119"/>
    </row>
    <row r="14" spans="1:8">
      <c r="A14" s="120"/>
      <c r="B14" s="121"/>
      <c r="C14" s="122"/>
      <c r="D14" s="123">
        <v>25012</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4.49</v>
      </c>
      <c r="C19" s="134">
        <f>ROUND(VALUE(SUBSTITUTE(実質収支比率等に係る経年分析!G$48,"▲","-")),2)</f>
        <v>5.81</v>
      </c>
      <c r="D19" s="134">
        <f>ROUND(VALUE(SUBSTITUTE(実質収支比率等に係る経年分析!H$48,"▲","-")),2)</f>
        <v>5.49</v>
      </c>
      <c r="E19" s="134">
        <f>ROUND(VALUE(SUBSTITUTE(実質収支比率等に係る経年分析!I$48,"▲","-")),2)</f>
        <v>5.36</v>
      </c>
      <c r="F19" s="134">
        <f>ROUND(VALUE(SUBSTITUTE(実質収支比率等に係る経年分析!J$48,"▲","-")),2)</f>
        <v>4.01</v>
      </c>
    </row>
    <row r="20" spans="1:11">
      <c r="A20" s="134" t="s">
        <v>43</v>
      </c>
      <c r="B20" s="134">
        <f>ROUND(VALUE(SUBSTITUTE(実質収支比率等に係る経年分析!F$47,"▲","-")),2)</f>
        <v>2.92</v>
      </c>
      <c r="C20" s="134">
        <f>ROUND(VALUE(SUBSTITUTE(実質収支比率等に係る経年分析!G$47,"▲","-")),2)</f>
        <v>3.48</v>
      </c>
      <c r="D20" s="134">
        <f>ROUND(VALUE(SUBSTITUTE(実質収支比率等に係る経年分析!H$47,"▲","-")),2)</f>
        <v>5.09</v>
      </c>
      <c r="E20" s="134">
        <f>ROUND(VALUE(SUBSTITUTE(実質収支比率等に係る経年分析!I$47,"▲","-")),2)</f>
        <v>6.26</v>
      </c>
      <c r="F20" s="134">
        <f>ROUND(VALUE(SUBSTITUTE(実質収支比率等に係る経年分析!J$47,"▲","-")),2)</f>
        <v>7.04</v>
      </c>
    </row>
    <row r="21" spans="1:11">
      <c r="A21" s="134" t="s">
        <v>44</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2.2000000000000002</v>
      </c>
      <c r="D21" s="134">
        <f>IF(ISNUMBER(VALUE(SUBSTITUTE(実質収支比率等に係る経年分析!H$49,"▲","-"))),ROUND(VALUE(SUBSTITUTE(実質収支比率等に係る経年分析!H$49,"▲","-")),2),NA())</f>
        <v>1.67</v>
      </c>
      <c r="E21" s="134">
        <f>IF(ISNUMBER(VALUE(SUBSTITUTE(実質収支比率等に係る経年分析!I$49,"▲","-"))),ROUND(VALUE(SUBSTITUTE(実質収支比率等に係る経年分析!I$49,"▲","-")),2),NA())</f>
        <v>1.1100000000000001</v>
      </c>
      <c r="F21" s="134">
        <f>IF(ISNUMBER(VALUE(SUBSTITUTE(実質収支比率等に係る経年分析!J$49,"▲","-"))),ROUND(VALUE(SUBSTITUTE(実質収支比率等に係る経年分析!J$49,"▲","-")),2),NA())</f>
        <v>-0.27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自動車運送事業会計</v>
      </c>
      <c r="B29" s="135">
        <f>IF(ROUND(VALUE(SUBSTITUTE(連結実質赤字比率に係る赤字・黒字の構成分析!F$41,"▲", "-")), 2) &lt; 0, ABS(ROUND(VALUE(SUBSTITUTE(連結実質赤字比率に係る赤字・黒字の構成分析!F$41,"▲", "-")), 2)), NA())</f>
        <v>1.42</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1.22</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1.01</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0.41</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魚市場特別会計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都市計画下水道事業特別会計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3.95</v>
      </c>
    </row>
    <row r="36" spans="1:16">
      <c r="A36" s="135" t="str">
        <f>IF(連結実質赤字比率に係る赤字・黒字の構成分析!C$34="",NA(),連結実質赤字比率に係る赤字・黒字の構成分析!C$34)</f>
        <v>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14.04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8992</v>
      </c>
      <c r="E42" s="136"/>
      <c r="F42" s="136"/>
      <c r="G42" s="136">
        <f>'実質公債費比率（分子）の構造'!L$52</f>
        <v>8975</v>
      </c>
      <c r="H42" s="136"/>
      <c r="I42" s="136"/>
      <c r="J42" s="136">
        <f>'実質公債費比率（分子）の構造'!M$52</f>
        <v>8959</v>
      </c>
      <c r="K42" s="136"/>
      <c r="L42" s="136"/>
      <c r="M42" s="136">
        <f>'実質公債費比率（分子）の構造'!N$52</f>
        <v>9097</v>
      </c>
      <c r="N42" s="136"/>
      <c r="O42" s="136"/>
      <c r="P42" s="136">
        <f>'実質公債費比率（分子）の構造'!O$52</f>
        <v>9354</v>
      </c>
    </row>
    <row r="43" spans="1:16">
      <c r="A43" s="136" t="s">
        <v>52</v>
      </c>
      <c r="B43" s="136">
        <f>'実質公債費比率（分子）の構造'!K$51</f>
        <v>3</v>
      </c>
      <c r="C43" s="136"/>
      <c r="D43" s="136"/>
      <c r="E43" s="136">
        <f>'実質公債費比率（分子）の構造'!L$51</f>
        <v>2</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166</v>
      </c>
      <c r="C44" s="136"/>
      <c r="D44" s="136"/>
      <c r="E44" s="136">
        <f>'実質公債費比率（分子）の構造'!L$50</f>
        <v>192</v>
      </c>
      <c r="F44" s="136"/>
      <c r="G44" s="136"/>
      <c r="H44" s="136">
        <f>'実質公債費比率（分子）の構造'!M$50</f>
        <v>196</v>
      </c>
      <c r="I44" s="136"/>
      <c r="J44" s="136"/>
      <c r="K44" s="136">
        <f>'実質公債費比率（分子）の構造'!N$50</f>
        <v>208</v>
      </c>
      <c r="L44" s="136"/>
      <c r="M44" s="136"/>
      <c r="N44" s="136">
        <f>'実質公債費比率（分子）の構造'!O$50</f>
        <v>198</v>
      </c>
      <c r="O44" s="136"/>
      <c r="P44" s="136"/>
    </row>
    <row r="45" spans="1:16">
      <c r="A45" s="136" t="s">
        <v>54</v>
      </c>
      <c r="B45" s="136">
        <f>'実質公債費比率（分子）の構造'!K$49</f>
        <v>1395</v>
      </c>
      <c r="C45" s="136"/>
      <c r="D45" s="136"/>
      <c r="E45" s="136">
        <f>'実質公債費比率（分子）の構造'!L$49</f>
        <v>989</v>
      </c>
      <c r="F45" s="136"/>
      <c r="G45" s="136"/>
      <c r="H45" s="136">
        <f>'実質公債費比率（分子）の構造'!M$49</f>
        <v>689</v>
      </c>
      <c r="I45" s="136"/>
      <c r="J45" s="136"/>
      <c r="K45" s="136">
        <f>'実質公債費比率（分子）の構造'!N$49</f>
        <v>604</v>
      </c>
      <c r="L45" s="136"/>
      <c r="M45" s="136"/>
      <c r="N45" s="136">
        <f>'実質公債費比率（分子）の構造'!O$49</f>
        <v>614</v>
      </c>
      <c r="O45" s="136"/>
      <c r="P45" s="136"/>
    </row>
    <row r="46" spans="1:16">
      <c r="A46" s="136" t="s">
        <v>55</v>
      </c>
      <c r="B46" s="136">
        <f>'実質公債費比率（分子）の構造'!K$48</f>
        <v>3953</v>
      </c>
      <c r="C46" s="136"/>
      <c r="D46" s="136"/>
      <c r="E46" s="136">
        <f>'実質公債費比率（分子）の構造'!L$48</f>
        <v>4042</v>
      </c>
      <c r="F46" s="136"/>
      <c r="G46" s="136"/>
      <c r="H46" s="136">
        <f>'実質公債費比率（分子）の構造'!M$48</f>
        <v>4094</v>
      </c>
      <c r="I46" s="136"/>
      <c r="J46" s="136"/>
      <c r="K46" s="136">
        <f>'実質公債費比率（分子）の構造'!N$48</f>
        <v>4125</v>
      </c>
      <c r="L46" s="136"/>
      <c r="M46" s="136"/>
      <c r="N46" s="136">
        <f>'実質公債費比率（分子）の構造'!O$48</f>
        <v>4119</v>
      </c>
      <c r="O46" s="136"/>
      <c r="P46" s="136"/>
    </row>
    <row r="47" spans="1:16">
      <c r="A47" s="136" t="s">
        <v>56</v>
      </c>
      <c r="B47" s="136">
        <f>'実質公債費比率（分子）の構造'!K$47</f>
        <v>99</v>
      </c>
      <c r="C47" s="136"/>
      <c r="D47" s="136"/>
      <c r="E47" s="136">
        <f>'実質公債費比率（分子）の構造'!L$47</f>
        <v>99</v>
      </c>
      <c r="F47" s="136"/>
      <c r="G47" s="136"/>
      <c r="H47" s="136">
        <f>'実質公債費比率（分子）の構造'!M$47</f>
        <v>99</v>
      </c>
      <c r="I47" s="136"/>
      <c r="J47" s="136"/>
      <c r="K47" s="136">
        <f>'実質公債費比率（分子）の構造'!N$47</f>
        <v>99</v>
      </c>
      <c r="L47" s="136"/>
      <c r="M47" s="136"/>
      <c r="N47" s="136">
        <f>'実質公債費比率（分子）の構造'!O$47</f>
        <v>99</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9982</v>
      </c>
      <c r="C49" s="136"/>
      <c r="D49" s="136"/>
      <c r="E49" s="136">
        <f>'実質公債費比率（分子）の構造'!L$45</f>
        <v>10112</v>
      </c>
      <c r="F49" s="136"/>
      <c r="G49" s="136"/>
      <c r="H49" s="136">
        <f>'実質公債費比率（分子）の構造'!M$45</f>
        <v>10191</v>
      </c>
      <c r="I49" s="136"/>
      <c r="J49" s="136"/>
      <c r="K49" s="136">
        <f>'実質公債費比率（分子）の構造'!N$45</f>
        <v>10067</v>
      </c>
      <c r="L49" s="136"/>
      <c r="M49" s="136"/>
      <c r="N49" s="136">
        <f>'実質公債費比率（分子）の構造'!O$45</f>
        <v>9827</v>
      </c>
      <c r="O49" s="136"/>
      <c r="P49" s="136"/>
    </row>
    <row r="50" spans="1:16">
      <c r="A50" s="136" t="s">
        <v>59</v>
      </c>
      <c r="B50" s="136" t="e">
        <f>NA()</f>
        <v>#N/A</v>
      </c>
      <c r="C50" s="136">
        <f>IF(ISNUMBER('実質公債費比率（分子）の構造'!K$53),'実質公債費比率（分子）の構造'!K$53,NA())</f>
        <v>6606</v>
      </c>
      <c r="D50" s="136" t="e">
        <f>NA()</f>
        <v>#N/A</v>
      </c>
      <c r="E50" s="136" t="e">
        <f>NA()</f>
        <v>#N/A</v>
      </c>
      <c r="F50" s="136">
        <f>IF(ISNUMBER('実質公債費比率（分子）の構造'!L$53),'実質公債費比率（分子）の構造'!L$53,NA())</f>
        <v>6461</v>
      </c>
      <c r="G50" s="136" t="e">
        <f>NA()</f>
        <v>#N/A</v>
      </c>
      <c r="H50" s="136" t="e">
        <f>NA()</f>
        <v>#N/A</v>
      </c>
      <c r="I50" s="136">
        <f>IF(ISNUMBER('実質公債費比率（分子）の構造'!M$53),'実質公債費比率（分子）の構造'!M$53,NA())</f>
        <v>6310</v>
      </c>
      <c r="J50" s="136" t="e">
        <f>NA()</f>
        <v>#N/A</v>
      </c>
      <c r="K50" s="136" t="e">
        <f>NA()</f>
        <v>#N/A</v>
      </c>
      <c r="L50" s="136">
        <f>IF(ISNUMBER('実質公債費比率（分子）の構造'!N$53),'実質公債費比率（分子）の構造'!N$53,NA())</f>
        <v>6007</v>
      </c>
      <c r="M50" s="136" t="e">
        <f>NA()</f>
        <v>#N/A</v>
      </c>
      <c r="N50" s="136" t="e">
        <f>NA()</f>
        <v>#N/A</v>
      </c>
      <c r="O50" s="136">
        <f>IF(ISNUMBER('実質公債費比率（分子）の構造'!O$53),'実質公債費比率（分子）の構造'!O$53,NA())</f>
        <v>5503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99829</v>
      </c>
      <c r="E56" s="135"/>
      <c r="F56" s="135"/>
      <c r="G56" s="135">
        <f>'将来負担比率（分子）の構造'!J$51</f>
        <v>101457</v>
      </c>
      <c r="H56" s="135"/>
      <c r="I56" s="135"/>
      <c r="J56" s="135">
        <f>'将来負担比率（分子）の構造'!K$51</f>
        <v>102717</v>
      </c>
      <c r="K56" s="135"/>
      <c r="L56" s="135"/>
      <c r="M56" s="135">
        <f>'将来負担比率（分子）の構造'!L$51</f>
        <v>102692</v>
      </c>
      <c r="N56" s="135"/>
      <c r="O56" s="135"/>
      <c r="P56" s="135">
        <f>'将来負担比率（分子）の構造'!M$51</f>
        <v>104038</v>
      </c>
    </row>
    <row r="57" spans="1:16">
      <c r="A57" s="135" t="s">
        <v>35</v>
      </c>
      <c r="B57" s="135"/>
      <c r="C57" s="135"/>
      <c r="D57" s="135">
        <f>'将来負担比率（分子）の構造'!I$50</f>
        <v>2563</v>
      </c>
      <c r="E57" s="135"/>
      <c r="F57" s="135"/>
      <c r="G57" s="135">
        <f>'将来負担比率（分子）の構造'!J$50</f>
        <v>2407</v>
      </c>
      <c r="H57" s="135"/>
      <c r="I57" s="135"/>
      <c r="J57" s="135">
        <f>'将来負担比率（分子）の構造'!K$50</f>
        <v>2755</v>
      </c>
      <c r="K57" s="135"/>
      <c r="L57" s="135"/>
      <c r="M57" s="135">
        <f>'将来負担比率（分子）の構造'!L$50</f>
        <v>2594</v>
      </c>
      <c r="N57" s="135"/>
      <c r="O57" s="135"/>
      <c r="P57" s="135">
        <f>'将来負担比率（分子）の構造'!M$50</f>
        <v>2461</v>
      </c>
    </row>
    <row r="58" spans="1:16">
      <c r="A58" s="135" t="s">
        <v>34</v>
      </c>
      <c r="B58" s="135"/>
      <c r="C58" s="135"/>
      <c r="D58" s="135">
        <f>'将来負担比率（分子）の構造'!I$49</f>
        <v>5769</v>
      </c>
      <c r="E58" s="135"/>
      <c r="F58" s="135"/>
      <c r="G58" s="135">
        <f>'将来負担比率（分子）の構造'!J$49</f>
        <v>7411</v>
      </c>
      <c r="H58" s="135"/>
      <c r="I58" s="135"/>
      <c r="J58" s="135">
        <f>'将来負担比率（分子）の構造'!K$49</f>
        <v>9859</v>
      </c>
      <c r="K58" s="135"/>
      <c r="L58" s="135"/>
      <c r="M58" s="135">
        <f>'将来負担比率（分子）の構造'!L$49</f>
        <v>10731</v>
      </c>
      <c r="N58" s="135"/>
      <c r="O58" s="135"/>
      <c r="P58" s="135">
        <f>'将来負担比率（分子）の構造'!M$49</f>
        <v>11321</v>
      </c>
    </row>
    <row r="59" spans="1:16">
      <c r="A59" s="135" t="s">
        <v>32</v>
      </c>
      <c r="B59" s="135">
        <f>'将来負担比率（分子）の構造'!I$48</f>
        <v>1963</v>
      </c>
      <c r="C59" s="135"/>
      <c r="D59" s="135"/>
      <c r="E59" s="135">
        <f>'将来負担比率（分子）の構造'!J$48</f>
        <v>651</v>
      </c>
      <c r="F59" s="135"/>
      <c r="G59" s="135"/>
      <c r="H59" s="135">
        <f>'将来負担比率（分子）の構造'!K$48</f>
        <v>436</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70</v>
      </c>
      <c r="C61" s="135"/>
      <c r="D61" s="135"/>
      <c r="E61" s="135">
        <f>'将来負担比率（分子）の構造'!J$46</f>
        <v>52</v>
      </c>
      <c r="F61" s="135"/>
      <c r="G61" s="135"/>
      <c r="H61" s="135">
        <f>'将来負担比率（分子）の構造'!K$46</f>
        <v>34</v>
      </c>
      <c r="I61" s="135"/>
      <c r="J61" s="135"/>
      <c r="K61" s="135">
        <f>'将来負担比率（分子）の構造'!L$46</f>
        <v>18</v>
      </c>
      <c r="L61" s="135"/>
      <c r="M61" s="135"/>
      <c r="N61" s="135">
        <f>'将来負担比率（分子）の構造'!M$46</f>
        <v>14</v>
      </c>
      <c r="O61" s="135"/>
      <c r="P61" s="135"/>
    </row>
    <row r="62" spans="1:16">
      <c r="A62" s="135" t="s">
        <v>29</v>
      </c>
      <c r="B62" s="135">
        <f>'将来負担比率（分子）の構造'!I$45</f>
        <v>13469</v>
      </c>
      <c r="C62" s="135"/>
      <c r="D62" s="135"/>
      <c r="E62" s="135">
        <f>'将来負担比率（分子）の構造'!J$45</f>
        <v>12800</v>
      </c>
      <c r="F62" s="135"/>
      <c r="G62" s="135"/>
      <c r="H62" s="135">
        <f>'将来負担比率（分子）の構造'!K$45</f>
        <v>12180</v>
      </c>
      <c r="I62" s="135"/>
      <c r="J62" s="135"/>
      <c r="K62" s="135">
        <f>'将来負担比率（分子）の構造'!L$45</f>
        <v>11630</v>
      </c>
      <c r="L62" s="135"/>
      <c r="M62" s="135"/>
      <c r="N62" s="135">
        <f>'将来負担比率（分子）の構造'!M$45</f>
        <v>11049</v>
      </c>
      <c r="O62" s="135"/>
      <c r="P62" s="135"/>
    </row>
    <row r="63" spans="1:16">
      <c r="A63" s="135" t="s">
        <v>28</v>
      </c>
      <c r="B63" s="135">
        <f>'将来負担比率（分子）の構造'!I$44</f>
        <v>3868</v>
      </c>
      <c r="C63" s="135"/>
      <c r="D63" s="135"/>
      <c r="E63" s="135">
        <f>'将来負担比率（分子）の構造'!J$44</f>
        <v>3478</v>
      </c>
      <c r="F63" s="135"/>
      <c r="G63" s="135"/>
      <c r="H63" s="135">
        <f>'将来負担比率（分子）の構造'!K$44</f>
        <v>3710</v>
      </c>
      <c r="I63" s="135"/>
      <c r="J63" s="135"/>
      <c r="K63" s="135">
        <f>'将来負担比率（分子）の構造'!L$44</f>
        <v>3261</v>
      </c>
      <c r="L63" s="135"/>
      <c r="M63" s="135"/>
      <c r="N63" s="135">
        <f>'将来負担比率（分子）の構造'!M$44</f>
        <v>3125</v>
      </c>
      <c r="O63" s="135"/>
      <c r="P63" s="135"/>
    </row>
    <row r="64" spans="1:16">
      <c r="A64" s="135" t="s">
        <v>27</v>
      </c>
      <c r="B64" s="135">
        <f>'将来負担比率（分子）の構造'!I$43</f>
        <v>61550</v>
      </c>
      <c r="C64" s="135"/>
      <c r="D64" s="135"/>
      <c r="E64" s="135">
        <f>'将来負担比率（分子）の構造'!J$43</f>
        <v>60270</v>
      </c>
      <c r="F64" s="135"/>
      <c r="G64" s="135"/>
      <c r="H64" s="135">
        <f>'将来負担比率（分子）の構造'!K$43</f>
        <v>58414</v>
      </c>
      <c r="I64" s="135"/>
      <c r="J64" s="135"/>
      <c r="K64" s="135">
        <f>'将来負担比率（分子）の構造'!L$43</f>
        <v>57136</v>
      </c>
      <c r="L64" s="135"/>
      <c r="M64" s="135"/>
      <c r="N64" s="135">
        <f>'将来負担比率（分子）の構造'!M$43</f>
        <v>56224</v>
      </c>
      <c r="O64" s="135"/>
      <c r="P64" s="135"/>
    </row>
    <row r="65" spans="1:16">
      <c r="A65" s="135" t="s">
        <v>26</v>
      </c>
      <c r="B65" s="135">
        <f>'将来負担比率（分子）の構造'!I$42</f>
        <v>1673</v>
      </c>
      <c r="C65" s="135"/>
      <c r="D65" s="135"/>
      <c r="E65" s="135">
        <f>'将来負担比率（分子）の構造'!J$42</f>
        <v>1570</v>
      </c>
      <c r="F65" s="135"/>
      <c r="G65" s="135"/>
      <c r="H65" s="135">
        <f>'将来負担比率（分子）の構造'!K$42</f>
        <v>1458</v>
      </c>
      <c r="I65" s="135"/>
      <c r="J65" s="135"/>
      <c r="K65" s="135">
        <f>'将来負担比率（分子）の構造'!L$42</f>
        <v>1319</v>
      </c>
      <c r="L65" s="135"/>
      <c r="M65" s="135"/>
      <c r="N65" s="135">
        <f>'将来負担比率（分子）の構造'!M$42</f>
        <v>1171</v>
      </c>
      <c r="O65" s="135"/>
      <c r="P65" s="135"/>
    </row>
    <row r="66" spans="1:16">
      <c r="A66" s="135" t="s">
        <v>25</v>
      </c>
      <c r="B66" s="135">
        <f>'将来負担比率（分子）の構造'!I$41</f>
        <v>95128</v>
      </c>
      <c r="C66" s="135"/>
      <c r="D66" s="135"/>
      <c r="E66" s="135">
        <f>'将来負担比率（分子）の構造'!J$41</f>
        <v>97531</v>
      </c>
      <c r="F66" s="135"/>
      <c r="G66" s="135"/>
      <c r="H66" s="135">
        <f>'将来負担比率（分子）の構造'!K$41</f>
        <v>96728</v>
      </c>
      <c r="I66" s="135"/>
      <c r="J66" s="135"/>
      <c r="K66" s="135">
        <f>'将来負担比率（分子）の構造'!L$41</f>
        <v>96419</v>
      </c>
      <c r="L66" s="135"/>
      <c r="M66" s="135"/>
      <c r="N66" s="135">
        <f>'将来負担比率（分子）の構造'!M$41</f>
        <v>96259</v>
      </c>
      <c r="O66" s="135"/>
      <c r="P66" s="135"/>
    </row>
    <row r="67" spans="1:16">
      <c r="A67" s="135" t="s">
        <v>63</v>
      </c>
      <c r="B67" s="135" t="e">
        <f>NA()</f>
        <v>#N/A</v>
      </c>
      <c r="C67" s="135">
        <f>IF(ISNUMBER('将来負担比率（分子）の構造'!I$52), IF('将来負担比率（分子）の構造'!I$52 &lt; 0, 0, '将来負担比率（分子）の構造'!I$52), NA())</f>
        <v>69559</v>
      </c>
      <c r="D67" s="135" t="e">
        <f>NA()</f>
        <v>#N/A</v>
      </c>
      <c r="E67" s="135" t="e">
        <f>NA()</f>
        <v>#N/A</v>
      </c>
      <c r="F67" s="135">
        <f>IF(ISNUMBER('将来負担比率（分子）の構造'!J$52), IF('将来負担比率（分子）の構造'!J$52 &lt; 0, 0, '将来負担比率（分子）の構造'!J$52), NA())</f>
        <v>65078</v>
      </c>
      <c r="G67" s="135" t="e">
        <f>NA()</f>
        <v>#N/A</v>
      </c>
      <c r="H67" s="135" t="e">
        <f>NA()</f>
        <v>#N/A</v>
      </c>
      <c r="I67" s="135">
        <f>IF(ISNUMBER('将来負担比率（分子）の構造'!K$52), IF('将来負担比率（分子）の構造'!K$52 &lt; 0, 0, '将来負担比率（分子）の構造'!K$52), NA())</f>
        <v>57628</v>
      </c>
      <c r="J67" s="135" t="e">
        <f>NA()</f>
        <v>#N/A</v>
      </c>
      <c r="K67" s="135" t="e">
        <f>NA()</f>
        <v>#N/A</v>
      </c>
      <c r="L67" s="135">
        <f>IF(ISNUMBER('将来負担比率（分子）の構造'!L$52), IF('将来負担比率（分子）の構造'!L$52 &lt; 0, 0, '将来負担比率（分子）の構造'!L$52), NA())</f>
        <v>53766</v>
      </c>
      <c r="M67" s="135" t="e">
        <f>NA()</f>
        <v>#N/A</v>
      </c>
      <c r="N67" s="135" t="e">
        <f>NA()</f>
        <v>#N/A</v>
      </c>
      <c r="O67" s="135">
        <f>IF(ISNUMBER('将来負担比率（分子）の構造'!M$52), IF('将来負担比率（分子）の構造'!M$52 &lt; 0, 0, '将来負担比率（分子）の構造'!M$52), NA())</f>
        <v>50023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30180841</v>
      </c>
      <c r="S5" s="637"/>
      <c r="T5" s="637"/>
      <c r="U5" s="637"/>
      <c r="V5" s="637"/>
      <c r="W5" s="637"/>
      <c r="X5" s="637"/>
      <c r="Y5" s="684"/>
      <c r="Z5" s="697">
        <v>30.7</v>
      </c>
      <c r="AA5" s="697"/>
      <c r="AB5" s="697"/>
      <c r="AC5" s="697"/>
      <c r="AD5" s="698">
        <v>30180841</v>
      </c>
      <c r="AE5" s="698"/>
      <c r="AF5" s="698"/>
      <c r="AG5" s="698"/>
      <c r="AH5" s="698"/>
      <c r="AI5" s="698"/>
      <c r="AJ5" s="698"/>
      <c r="AK5" s="698"/>
      <c r="AL5" s="685">
        <v>62.4</v>
      </c>
      <c r="AM5" s="654"/>
      <c r="AN5" s="654"/>
      <c r="AO5" s="686"/>
      <c r="AP5" s="673" t="s">
        <v>207</v>
      </c>
      <c r="AQ5" s="674"/>
      <c r="AR5" s="674"/>
      <c r="AS5" s="674"/>
      <c r="AT5" s="674"/>
      <c r="AU5" s="674"/>
      <c r="AV5" s="674"/>
      <c r="AW5" s="674"/>
      <c r="AX5" s="674"/>
      <c r="AY5" s="674"/>
      <c r="AZ5" s="674"/>
      <c r="BA5" s="674"/>
      <c r="BB5" s="674"/>
      <c r="BC5" s="674"/>
      <c r="BD5" s="674"/>
      <c r="BE5" s="674"/>
      <c r="BF5" s="675"/>
      <c r="BG5" s="586">
        <v>30180841</v>
      </c>
      <c r="BH5" s="587"/>
      <c r="BI5" s="587"/>
      <c r="BJ5" s="587"/>
      <c r="BK5" s="587"/>
      <c r="BL5" s="587"/>
      <c r="BM5" s="587"/>
      <c r="BN5" s="588"/>
      <c r="BO5" s="639">
        <v>100</v>
      </c>
      <c r="BP5" s="639"/>
      <c r="BQ5" s="639"/>
      <c r="BR5" s="639"/>
      <c r="BS5" s="640">
        <v>2304259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716941</v>
      </c>
      <c r="S6" s="587"/>
      <c r="T6" s="587"/>
      <c r="U6" s="587"/>
      <c r="V6" s="587"/>
      <c r="W6" s="587"/>
      <c r="X6" s="587"/>
      <c r="Y6" s="588"/>
      <c r="Z6" s="639">
        <v>0.7</v>
      </c>
      <c r="AA6" s="639"/>
      <c r="AB6" s="639"/>
      <c r="AC6" s="639"/>
      <c r="AD6" s="640">
        <v>716941</v>
      </c>
      <c r="AE6" s="640"/>
      <c r="AF6" s="640"/>
      <c r="AG6" s="640"/>
      <c r="AH6" s="640"/>
      <c r="AI6" s="640"/>
      <c r="AJ6" s="640"/>
      <c r="AK6" s="640"/>
      <c r="AL6" s="609">
        <v>1.5</v>
      </c>
      <c r="AM6" s="641"/>
      <c r="AN6" s="641"/>
      <c r="AO6" s="642"/>
      <c r="AP6" s="583" t="s">
        <v>212</v>
      </c>
      <c r="AQ6" s="584"/>
      <c r="AR6" s="584"/>
      <c r="AS6" s="584"/>
      <c r="AT6" s="584"/>
      <c r="AU6" s="584"/>
      <c r="AV6" s="584"/>
      <c r="AW6" s="584"/>
      <c r="AX6" s="584"/>
      <c r="AY6" s="584"/>
      <c r="AZ6" s="584"/>
      <c r="BA6" s="584"/>
      <c r="BB6" s="584"/>
      <c r="BC6" s="584"/>
      <c r="BD6" s="584"/>
      <c r="BE6" s="584"/>
      <c r="BF6" s="585"/>
      <c r="BG6" s="586">
        <v>30180841</v>
      </c>
      <c r="BH6" s="587"/>
      <c r="BI6" s="587"/>
      <c r="BJ6" s="587"/>
      <c r="BK6" s="587"/>
      <c r="BL6" s="587"/>
      <c r="BM6" s="587"/>
      <c r="BN6" s="588"/>
      <c r="BO6" s="639">
        <v>100</v>
      </c>
      <c r="BP6" s="639"/>
      <c r="BQ6" s="639"/>
      <c r="BR6" s="639"/>
      <c r="BS6" s="640">
        <v>2304259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638664</v>
      </c>
      <c r="CS6" s="587"/>
      <c r="CT6" s="587"/>
      <c r="CU6" s="587"/>
      <c r="CV6" s="587"/>
      <c r="CW6" s="587"/>
      <c r="CX6" s="587"/>
      <c r="CY6" s="588"/>
      <c r="CZ6" s="639">
        <v>0.7</v>
      </c>
      <c r="DA6" s="639"/>
      <c r="DB6" s="639"/>
      <c r="DC6" s="639"/>
      <c r="DD6" s="592" t="s">
        <v>214</v>
      </c>
      <c r="DE6" s="587"/>
      <c r="DF6" s="587"/>
      <c r="DG6" s="587"/>
      <c r="DH6" s="587"/>
      <c r="DI6" s="587"/>
      <c r="DJ6" s="587"/>
      <c r="DK6" s="587"/>
      <c r="DL6" s="587"/>
      <c r="DM6" s="587"/>
      <c r="DN6" s="587"/>
      <c r="DO6" s="587"/>
      <c r="DP6" s="588"/>
      <c r="DQ6" s="592">
        <v>638525</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57601</v>
      </c>
      <c r="S7" s="587"/>
      <c r="T7" s="587"/>
      <c r="U7" s="587"/>
      <c r="V7" s="587"/>
      <c r="W7" s="587"/>
      <c r="X7" s="587"/>
      <c r="Y7" s="588"/>
      <c r="Z7" s="639">
        <v>0.1</v>
      </c>
      <c r="AA7" s="639"/>
      <c r="AB7" s="639"/>
      <c r="AC7" s="639"/>
      <c r="AD7" s="640">
        <v>57601</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12332786</v>
      </c>
      <c r="BH7" s="587"/>
      <c r="BI7" s="587"/>
      <c r="BJ7" s="587"/>
      <c r="BK7" s="587"/>
      <c r="BL7" s="587"/>
      <c r="BM7" s="587"/>
      <c r="BN7" s="588"/>
      <c r="BO7" s="639">
        <v>40.9</v>
      </c>
      <c r="BP7" s="639"/>
      <c r="BQ7" s="639"/>
      <c r="BR7" s="639"/>
      <c r="BS7" s="640">
        <v>428078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10497091</v>
      </c>
      <c r="CS7" s="587"/>
      <c r="CT7" s="587"/>
      <c r="CU7" s="587"/>
      <c r="CV7" s="587"/>
      <c r="CW7" s="587"/>
      <c r="CX7" s="587"/>
      <c r="CY7" s="588"/>
      <c r="CZ7" s="639">
        <v>11.1</v>
      </c>
      <c r="DA7" s="639"/>
      <c r="DB7" s="639"/>
      <c r="DC7" s="639"/>
      <c r="DD7" s="592">
        <v>447885</v>
      </c>
      <c r="DE7" s="587"/>
      <c r="DF7" s="587"/>
      <c r="DG7" s="587"/>
      <c r="DH7" s="587"/>
      <c r="DI7" s="587"/>
      <c r="DJ7" s="587"/>
      <c r="DK7" s="587"/>
      <c r="DL7" s="587"/>
      <c r="DM7" s="587"/>
      <c r="DN7" s="587"/>
      <c r="DO7" s="587"/>
      <c r="DP7" s="588"/>
      <c r="DQ7" s="592">
        <v>7439118</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59453</v>
      </c>
      <c r="S8" s="587"/>
      <c r="T8" s="587"/>
      <c r="U8" s="587"/>
      <c r="V8" s="587"/>
      <c r="W8" s="587"/>
      <c r="X8" s="587"/>
      <c r="Y8" s="588"/>
      <c r="Z8" s="639">
        <v>0.1</v>
      </c>
      <c r="AA8" s="639"/>
      <c r="AB8" s="639"/>
      <c r="AC8" s="639"/>
      <c r="AD8" s="640">
        <v>59453</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325556</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33766331</v>
      </c>
      <c r="CS8" s="587"/>
      <c r="CT8" s="587"/>
      <c r="CU8" s="587"/>
      <c r="CV8" s="587"/>
      <c r="CW8" s="587"/>
      <c r="CX8" s="587"/>
      <c r="CY8" s="588"/>
      <c r="CZ8" s="639">
        <v>35.6</v>
      </c>
      <c r="DA8" s="639"/>
      <c r="DB8" s="639"/>
      <c r="DC8" s="639"/>
      <c r="DD8" s="592">
        <v>418137</v>
      </c>
      <c r="DE8" s="587"/>
      <c r="DF8" s="587"/>
      <c r="DG8" s="587"/>
      <c r="DH8" s="587"/>
      <c r="DI8" s="587"/>
      <c r="DJ8" s="587"/>
      <c r="DK8" s="587"/>
      <c r="DL8" s="587"/>
      <c r="DM8" s="587"/>
      <c r="DN8" s="587"/>
      <c r="DO8" s="587"/>
      <c r="DP8" s="588"/>
      <c r="DQ8" s="592">
        <v>14105721</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64363</v>
      </c>
      <c r="S9" s="587"/>
      <c r="T9" s="587"/>
      <c r="U9" s="587"/>
      <c r="V9" s="587"/>
      <c r="W9" s="587"/>
      <c r="X9" s="587"/>
      <c r="Y9" s="588"/>
      <c r="Z9" s="639">
        <v>0.1</v>
      </c>
      <c r="AA9" s="639"/>
      <c r="AB9" s="639"/>
      <c r="AC9" s="639"/>
      <c r="AD9" s="640">
        <v>64363</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9396042</v>
      </c>
      <c r="BH9" s="587"/>
      <c r="BI9" s="587"/>
      <c r="BJ9" s="587"/>
      <c r="BK9" s="587"/>
      <c r="BL9" s="587"/>
      <c r="BM9" s="587"/>
      <c r="BN9" s="588"/>
      <c r="BO9" s="639">
        <v>31.1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8704391</v>
      </c>
      <c r="CS9" s="587"/>
      <c r="CT9" s="587"/>
      <c r="CU9" s="587"/>
      <c r="CV9" s="587"/>
      <c r="CW9" s="587"/>
      <c r="CX9" s="587"/>
      <c r="CY9" s="588"/>
      <c r="CZ9" s="639">
        <v>9.1999999999999993</v>
      </c>
      <c r="DA9" s="639"/>
      <c r="DB9" s="639"/>
      <c r="DC9" s="639"/>
      <c r="DD9" s="592">
        <v>518619</v>
      </c>
      <c r="DE9" s="587"/>
      <c r="DF9" s="587"/>
      <c r="DG9" s="587"/>
      <c r="DH9" s="587"/>
      <c r="DI9" s="587"/>
      <c r="DJ9" s="587"/>
      <c r="DK9" s="587"/>
      <c r="DL9" s="587"/>
      <c r="DM9" s="587"/>
      <c r="DN9" s="587"/>
      <c r="DO9" s="587"/>
      <c r="DP9" s="588"/>
      <c r="DQ9" s="592">
        <v>6995957</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2447659</v>
      </c>
      <c r="S10" s="587"/>
      <c r="T10" s="587"/>
      <c r="U10" s="587"/>
      <c r="V10" s="587"/>
      <c r="W10" s="587"/>
      <c r="X10" s="587"/>
      <c r="Y10" s="588"/>
      <c r="Z10" s="639">
        <v>2.5</v>
      </c>
      <c r="AA10" s="639"/>
      <c r="AB10" s="639"/>
      <c r="AC10" s="639"/>
      <c r="AD10" s="640">
        <v>2447659</v>
      </c>
      <c r="AE10" s="640"/>
      <c r="AF10" s="640"/>
      <c r="AG10" s="640"/>
      <c r="AH10" s="640"/>
      <c r="AI10" s="640"/>
      <c r="AJ10" s="640"/>
      <c r="AK10" s="640"/>
      <c r="AL10" s="609">
        <v>5.0999999999999996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800370</v>
      </c>
      <c r="BH10" s="587"/>
      <c r="BI10" s="587"/>
      <c r="BJ10" s="587"/>
      <c r="BK10" s="587"/>
      <c r="BL10" s="587"/>
      <c r="BM10" s="587"/>
      <c r="BN10" s="588"/>
      <c r="BO10" s="639">
        <v>2.7</v>
      </c>
      <c r="BP10" s="639"/>
      <c r="BQ10" s="639"/>
      <c r="BR10" s="639"/>
      <c r="BS10" s="592">
        <v>133177</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885323</v>
      </c>
      <c r="CS10" s="587"/>
      <c r="CT10" s="587"/>
      <c r="CU10" s="587"/>
      <c r="CV10" s="587"/>
      <c r="CW10" s="587"/>
      <c r="CX10" s="587"/>
      <c r="CY10" s="588"/>
      <c r="CZ10" s="639">
        <v>0.9</v>
      </c>
      <c r="DA10" s="639"/>
      <c r="DB10" s="639"/>
      <c r="DC10" s="639"/>
      <c r="DD10" s="592">
        <v>13148</v>
      </c>
      <c r="DE10" s="587"/>
      <c r="DF10" s="587"/>
      <c r="DG10" s="587"/>
      <c r="DH10" s="587"/>
      <c r="DI10" s="587"/>
      <c r="DJ10" s="587"/>
      <c r="DK10" s="587"/>
      <c r="DL10" s="587"/>
      <c r="DM10" s="587"/>
      <c r="DN10" s="587"/>
      <c r="DO10" s="587"/>
      <c r="DP10" s="588"/>
      <c r="DQ10" s="592">
        <v>113406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2805</v>
      </c>
      <c r="S11" s="587"/>
      <c r="T11" s="587"/>
      <c r="U11" s="587"/>
      <c r="V11" s="587"/>
      <c r="W11" s="587"/>
      <c r="X11" s="587"/>
      <c r="Y11" s="588"/>
      <c r="Z11" s="639">
        <v>0</v>
      </c>
      <c r="AA11" s="639"/>
      <c r="AB11" s="639"/>
      <c r="AC11" s="639"/>
      <c r="AD11" s="640">
        <v>2805</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1810818</v>
      </c>
      <c r="BH11" s="587"/>
      <c r="BI11" s="587"/>
      <c r="BJ11" s="587"/>
      <c r="BK11" s="587"/>
      <c r="BL11" s="587"/>
      <c r="BM11" s="587"/>
      <c r="BN11" s="588"/>
      <c r="BO11" s="639">
        <v>6</v>
      </c>
      <c r="BP11" s="639"/>
      <c r="BQ11" s="639"/>
      <c r="BR11" s="639"/>
      <c r="BS11" s="592">
        <v>294901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2269377</v>
      </c>
      <c r="CS11" s="587"/>
      <c r="CT11" s="587"/>
      <c r="CU11" s="587"/>
      <c r="CV11" s="587"/>
      <c r="CW11" s="587"/>
      <c r="CX11" s="587"/>
      <c r="CY11" s="588"/>
      <c r="CZ11" s="639">
        <v>2.4</v>
      </c>
      <c r="DA11" s="639"/>
      <c r="DB11" s="639"/>
      <c r="DC11" s="639"/>
      <c r="DD11" s="592">
        <v>1115104</v>
      </c>
      <c r="DE11" s="587"/>
      <c r="DF11" s="587"/>
      <c r="DG11" s="587"/>
      <c r="DH11" s="587"/>
      <c r="DI11" s="587"/>
      <c r="DJ11" s="587"/>
      <c r="DK11" s="587"/>
      <c r="DL11" s="587"/>
      <c r="DM11" s="587"/>
      <c r="DN11" s="587"/>
      <c r="DO11" s="587"/>
      <c r="DP11" s="588"/>
      <c r="DQ11" s="592">
        <v>1093737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15272519</v>
      </c>
      <c r="BH12" s="587"/>
      <c r="BI12" s="587"/>
      <c r="BJ12" s="587"/>
      <c r="BK12" s="587"/>
      <c r="BL12" s="587"/>
      <c r="BM12" s="587"/>
      <c r="BN12" s="588"/>
      <c r="BO12" s="639">
        <v>50.6</v>
      </c>
      <c r="BP12" s="639"/>
      <c r="BQ12" s="639"/>
      <c r="BR12" s="639"/>
      <c r="BS12" s="592">
        <v>1876181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2923443</v>
      </c>
      <c r="CS12" s="587"/>
      <c r="CT12" s="587"/>
      <c r="CU12" s="587"/>
      <c r="CV12" s="587"/>
      <c r="CW12" s="587"/>
      <c r="CX12" s="587"/>
      <c r="CY12" s="588"/>
      <c r="CZ12" s="639">
        <v>3.1</v>
      </c>
      <c r="DA12" s="639"/>
      <c r="DB12" s="639"/>
      <c r="DC12" s="639"/>
      <c r="DD12" s="592">
        <v>490111</v>
      </c>
      <c r="DE12" s="587"/>
      <c r="DF12" s="587"/>
      <c r="DG12" s="587"/>
      <c r="DH12" s="587"/>
      <c r="DI12" s="587"/>
      <c r="DJ12" s="587"/>
      <c r="DK12" s="587"/>
      <c r="DL12" s="587"/>
      <c r="DM12" s="587"/>
      <c r="DN12" s="587"/>
      <c r="DO12" s="587"/>
      <c r="DP12" s="588"/>
      <c r="DQ12" s="592">
        <v>1300854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196340</v>
      </c>
      <c r="S13" s="587"/>
      <c r="T13" s="587"/>
      <c r="U13" s="587"/>
      <c r="V13" s="587"/>
      <c r="W13" s="587"/>
      <c r="X13" s="587"/>
      <c r="Y13" s="588"/>
      <c r="Z13" s="639">
        <v>0.2</v>
      </c>
      <c r="AA13" s="639"/>
      <c r="AB13" s="639"/>
      <c r="AC13" s="639"/>
      <c r="AD13" s="640">
        <v>196340</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15206711</v>
      </c>
      <c r="BH13" s="587"/>
      <c r="BI13" s="587"/>
      <c r="BJ13" s="587"/>
      <c r="BK13" s="587"/>
      <c r="BL13" s="587"/>
      <c r="BM13" s="587"/>
      <c r="BN13" s="588"/>
      <c r="BO13" s="639">
        <v>50.4</v>
      </c>
      <c r="BP13" s="639"/>
      <c r="BQ13" s="639"/>
      <c r="BR13" s="639"/>
      <c r="BS13" s="592">
        <v>1876181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12576794</v>
      </c>
      <c r="CS13" s="587"/>
      <c r="CT13" s="587"/>
      <c r="CU13" s="587"/>
      <c r="CV13" s="587"/>
      <c r="CW13" s="587"/>
      <c r="CX13" s="587"/>
      <c r="CY13" s="588"/>
      <c r="CZ13" s="639">
        <v>13.2</v>
      </c>
      <c r="DA13" s="639"/>
      <c r="DB13" s="639"/>
      <c r="DC13" s="639"/>
      <c r="DD13" s="592">
        <v>5756753</v>
      </c>
      <c r="DE13" s="587"/>
      <c r="DF13" s="587"/>
      <c r="DG13" s="587"/>
      <c r="DH13" s="587"/>
      <c r="DI13" s="587"/>
      <c r="DJ13" s="587"/>
      <c r="DK13" s="587"/>
      <c r="DL13" s="587"/>
      <c r="DM13" s="587"/>
      <c r="DN13" s="587"/>
      <c r="DO13" s="587"/>
      <c r="DP13" s="588"/>
      <c r="DQ13" s="592">
        <v>7981274</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423975</v>
      </c>
      <c r="BH14" s="587"/>
      <c r="BI14" s="587"/>
      <c r="BJ14" s="587"/>
      <c r="BK14" s="587"/>
      <c r="BL14" s="587"/>
      <c r="BM14" s="587"/>
      <c r="BN14" s="588"/>
      <c r="BO14" s="639">
        <v>1.4</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2890131</v>
      </c>
      <c r="CS14" s="587"/>
      <c r="CT14" s="587"/>
      <c r="CU14" s="587"/>
      <c r="CV14" s="587"/>
      <c r="CW14" s="587"/>
      <c r="CX14" s="587"/>
      <c r="CY14" s="588"/>
      <c r="CZ14" s="639">
        <v>3</v>
      </c>
      <c r="DA14" s="639"/>
      <c r="DB14" s="639"/>
      <c r="DC14" s="639"/>
      <c r="DD14" s="592">
        <v>140998</v>
      </c>
      <c r="DE14" s="587"/>
      <c r="DF14" s="587"/>
      <c r="DG14" s="587"/>
      <c r="DH14" s="587"/>
      <c r="DI14" s="587"/>
      <c r="DJ14" s="587"/>
      <c r="DK14" s="587"/>
      <c r="DL14" s="587"/>
      <c r="DM14" s="587"/>
      <c r="DN14" s="587"/>
      <c r="DO14" s="587"/>
      <c r="DP14" s="588"/>
      <c r="DQ14" s="592">
        <v>2649249</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96017</v>
      </c>
      <c r="S15" s="587"/>
      <c r="T15" s="587"/>
      <c r="U15" s="587"/>
      <c r="V15" s="587"/>
      <c r="W15" s="587"/>
      <c r="X15" s="587"/>
      <c r="Y15" s="588"/>
      <c r="Z15" s="639">
        <v>0.1</v>
      </c>
      <c r="AA15" s="639"/>
      <c r="AB15" s="639"/>
      <c r="AC15" s="639"/>
      <c r="AD15" s="640">
        <v>96017</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2144352</v>
      </c>
      <c r="BH15" s="587"/>
      <c r="BI15" s="587"/>
      <c r="BJ15" s="587"/>
      <c r="BK15" s="587"/>
      <c r="BL15" s="587"/>
      <c r="BM15" s="587"/>
      <c r="BN15" s="588"/>
      <c r="BO15" s="639">
        <v>7.1</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9248038</v>
      </c>
      <c r="CS15" s="587"/>
      <c r="CT15" s="587"/>
      <c r="CU15" s="587"/>
      <c r="CV15" s="587"/>
      <c r="CW15" s="587"/>
      <c r="CX15" s="587"/>
      <c r="CY15" s="588"/>
      <c r="CZ15" s="639">
        <v>9.6999999999999993</v>
      </c>
      <c r="DA15" s="639"/>
      <c r="DB15" s="639"/>
      <c r="DC15" s="639"/>
      <c r="DD15" s="592">
        <v>2472208</v>
      </c>
      <c r="DE15" s="587"/>
      <c r="DF15" s="587"/>
      <c r="DG15" s="587"/>
      <c r="DH15" s="587"/>
      <c r="DI15" s="587"/>
      <c r="DJ15" s="587"/>
      <c r="DK15" s="587"/>
      <c r="DL15" s="587"/>
      <c r="DM15" s="587"/>
      <c r="DN15" s="587"/>
      <c r="DO15" s="587"/>
      <c r="DP15" s="588"/>
      <c r="DQ15" s="592">
        <v>5962977</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17256573</v>
      </c>
      <c r="S16" s="587"/>
      <c r="T16" s="587"/>
      <c r="U16" s="587"/>
      <c r="V16" s="587"/>
      <c r="W16" s="587"/>
      <c r="X16" s="587"/>
      <c r="Y16" s="588"/>
      <c r="Z16" s="639">
        <v>17.5</v>
      </c>
      <c r="AA16" s="639"/>
      <c r="AB16" s="639"/>
      <c r="AC16" s="639"/>
      <c r="AD16" s="640">
        <v>13922260</v>
      </c>
      <c r="AE16" s="640"/>
      <c r="AF16" s="640"/>
      <c r="AG16" s="640"/>
      <c r="AH16" s="640"/>
      <c r="AI16" s="640"/>
      <c r="AJ16" s="640"/>
      <c r="AK16" s="640"/>
      <c r="AL16" s="609">
        <v>28.8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v>7209</v>
      </c>
      <c r="BH16" s="587"/>
      <c r="BI16" s="587"/>
      <c r="BJ16" s="587"/>
      <c r="BK16" s="587"/>
      <c r="BL16" s="587"/>
      <c r="BM16" s="587"/>
      <c r="BN16" s="588"/>
      <c r="BO16" s="639">
        <v>0</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1508</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1508</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13922260</v>
      </c>
      <c r="S17" s="587"/>
      <c r="T17" s="587"/>
      <c r="U17" s="587"/>
      <c r="V17" s="587"/>
      <c r="W17" s="587"/>
      <c r="X17" s="587"/>
      <c r="Y17" s="588"/>
      <c r="Z17" s="639">
        <v>14.1</v>
      </c>
      <c r="AA17" s="639"/>
      <c r="AB17" s="639"/>
      <c r="AC17" s="639"/>
      <c r="AD17" s="640">
        <v>13922260</v>
      </c>
      <c r="AE17" s="640"/>
      <c r="AF17" s="640"/>
      <c r="AG17" s="640"/>
      <c r="AH17" s="640"/>
      <c r="AI17" s="640"/>
      <c r="AJ17" s="640"/>
      <c r="AK17" s="640"/>
      <c r="AL17" s="609">
        <v>28.8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10074510</v>
      </c>
      <c r="CS17" s="587"/>
      <c r="CT17" s="587"/>
      <c r="CU17" s="587"/>
      <c r="CV17" s="587"/>
      <c r="CW17" s="587"/>
      <c r="CX17" s="587"/>
      <c r="CY17" s="588"/>
      <c r="CZ17" s="639">
        <v>10.6</v>
      </c>
      <c r="DA17" s="639"/>
      <c r="DB17" s="639"/>
      <c r="DC17" s="639"/>
      <c r="DD17" s="592" t="s">
        <v>111</v>
      </c>
      <c r="DE17" s="587"/>
      <c r="DF17" s="587"/>
      <c r="DG17" s="587"/>
      <c r="DH17" s="587"/>
      <c r="DI17" s="587"/>
      <c r="DJ17" s="587"/>
      <c r="DK17" s="587"/>
      <c r="DL17" s="587"/>
      <c r="DM17" s="587"/>
      <c r="DN17" s="587"/>
      <c r="DO17" s="587"/>
      <c r="DP17" s="588"/>
      <c r="DQ17" s="592">
        <v>9653757</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2056096</v>
      </c>
      <c r="S18" s="587"/>
      <c r="T18" s="587"/>
      <c r="U18" s="587"/>
      <c r="V18" s="587"/>
      <c r="W18" s="587"/>
      <c r="X18" s="587"/>
      <c r="Y18" s="588"/>
      <c r="Z18" s="639">
        <v>2.1</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491005</v>
      </c>
      <c r="CS18" s="587"/>
      <c r="CT18" s="587"/>
      <c r="CU18" s="587"/>
      <c r="CV18" s="587"/>
      <c r="CW18" s="587"/>
      <c r="CX18" s="587"/>
      <c r="CY18" s="588"/>
      <c r="CZ18" s="639">
        <v>0.5</v>
      </c>
      <c r="DA18" s="639"/>
      <c r="DB18" s="639"/>
      <c r="DC18" s="639"/>
      <c r="DD18" s="592" t="s">
        <v>111</v>
      </c>
      <c r="DE18" s="587"/>
      <c r="DF18" s="587"/>
      <c r="DG18" s="587"/>
      <c r="DH18" s="587"/>
      <c r="DI18" s="587"/>
      <c r="DJ18" s="587"/>
      <c r="DK18" s="587"/>
      <c r="DL18" s="587"/>
      <c r="DM18" s="587"/>
      <c r="DN18" s="587"/>
      <c r="DO18" s="587"/>
      <c r="DP18" s="588"/>
      <c r="DQ18" s="592">
        <v>491005</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1278217</v>
      </c>
      <c r="S19" s="587"/>
      <c r="T19" s="587"/>
      <c r="U19" s="587"/>
      <c r="V19" s="587"/>
      <c r="W19" s="587"/>
      <c r="X19" s="587"/>
      <c r="Y19" s="588"/>
      <c r="Z19" s="639">
        <v>1.3</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51078593</v>
      </c>
      <c r="S20" s="587"/>
      <c r="T20" s="587"/>
      <c r="U20" s="587"/>
      <c r="V20" s="587"/>
      <c r="W20" s="587"/>
      <c r="X20" s="587"/>
      <c r="Y20" s="588"/>
      <c r="Z20" s="639">
        <v>51.9</v>
      </c>
      <c r="AA20" s="639"/>
      <c r="AB20" s="639"/>
      <c r="AC20" s="639"/>
      <c r="AD20" s="640">
        <v>47744280</v>
      </c>
      <c r="AE20" s="640"/>
      <c r="AF20" s="640"/>
      <c r="AG20" s="640"/>
      <c r="AH20" s="640"/>
      <c r="AI20" s="640"/>
      <c r="AJ20" s="640"/>
      <c r="AK20" s="640"/>
      <c r="AL20" s="609">
        <v>98.7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94966606</v>
      </c>
      <c r="CS20" s="587"/>
      <c r="CT20" s="587"/>
      <c r="CU20" s="587"/>
      <c r="CV20" s="587"/>
      <c r="CW20" s="587"/>
      <c r="CX20" s="587"/>
      <c r="CY20" s="588"/>
      <c r="CZ20" s="639">
        <v>100</v>
      </c>
      <c r="DA20" s="639"/>
      <c r="DB20" s="639"/>
      <c r="DC20" s="639"/>
      <c r="DD20" s="592">
        <v>11372963</v>
      </c>
      <c r="DE20" s="587"/>
      <c r="DF20" s="587"/>
      <c r="DG20" s="587"/>
      <c r="DH20" s="587"/>
      <c r="DI20" s="587"/>
      <c r="DJ20" s="587"/>
      <c r="DK20" s="587"/>
      <c r="DL20" s="587"/>
      <c r="DM20" s="587"/>
      <c r="DN20" s="587"/>
      <c r="DO20" s="587"/>
      <c r="DP20" s="588"/>
      <c r="DQ20" s="592">
        <v>58427088</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41158</v>
      </c>
      <c r="S21" s="587"/>
      <c r="T21" s="587"/>
      <c r="U21" s="587"/>
      <c r="V21" s="587"/>
      <c r="W21" s="587"/>
      <c r="X21" s="587"/>
      <c r="Y21" s="588"/>
      <c r="Z21" s="639">
        <v>0</v>
      </c>
      <c r="AA21" s="639"/>
      <c r="AB21" s="639"/>
      <c r="AC21" s="639"/>
      <c r="AD21" s="640">
        <v>41158</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1312432</v>
      </c>
      <c r="S22" s="587"/>
      <c r="T22" s="587"/>
      <c r="U22" s="587"/>
      <c r="V22" s="587"/>
      <c r="W22" s="587"/>
      <c r="X22" s="587"/>
      <c r="Y22" s="588"/>
      <c r="Z22" s="639">
        <v>1.3</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857935</v>
      </c>
      <c r="S23" s="587"/>
      <c r="T23" s="587"/>
      <c r="U23" s="587"/>
      <c r="V23" s="587"/>
      <c r="W23" s="587"/>
      <c r="X23" s="587"/>
      <c r="Y23" s="588"/>
      <c r="Z23" s="639">
        <v>0.9</v>
      </c>
      <c r="AA23" s="639"/>
      <c r="AB23" s="639"/>
      <c r="AC23" s="639"/>
      <c r="AD23" s="640">
        <v>74887</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543749</v>
      </c>
      <c r="S24" s="587"/>
      <c r="T24" s="587"/>
      <c r="U24" s="587"/>
      <c r="V24" s="587"/>
      <c r="W24" s="587"/>
      <c r="X24" s="587"/>
      <c r="Y24" s="588"/>
      <c r="Z24" s="639">
        <v>0.6</v>
      </c>
      <c r="AA24" s="639"/>
      <c r="AB24" s="639"/>
      <c r="AC24" s="639"/>
      <c r="AD24" s="640">
        <v>2005</v>
      </c>
      <c r="AE24" s="640"/>
      <c r="AF24" s="640"/>
      <c r="AG24" s="640"/>
      <c r="AH24" s="640"/>
      <c r="AI24" s="640"/>
      <c r="AJ24" s="640"/>
      <c r="AK24" s="640"/>
      <c r="AL24" s="609">
        <v>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43262967</v>
      </c>
      <c r="CS24" s="637"/>
      <c r="CT24" s="637"/>
      <c r="CU24" s="637"/>
      <c r="CV24" s="637"/>
      <c r="CW24" s="637"/>
      <c r="CX24" s="637"/>
      <c r="CY24" s="684"/>
      <c r="CZ24" s="688">
        <v>45.6</v>
      </c>
      <c r="DA24" s="689"/>
      <c r="DB24" s="689"/>
      <c r="DC24" s="690"/>
      <c r="DD24" s="683">
        <v>25185925</v>
      </c>
      <c r="DE24" s="637"/>
      <c r="DF24" s="637"/>
      <c r="DG24" s="637"/>
      <c r="DH24" s="637"/>
      <c r="DI24" s="637"/>
      <c r="DJ24" s="637"/>
      <c r="DK24" s="684"/>
      <c r="DL24" s="683">
        <v>24754807</v>
      </c>
      <c r="DM24" s="637"/>
      <c r="DN24" s="637"/>
      <c r="DO24" s="637"/>
      <c r="DP24" s="637"/>
      <c r="DQ24" s="637"/>
      <c r="DR24" s="637"/>
      <c r="DS24" s="637"/>
      <c r="DT24" s="637"/>
      <c r="DU24" s="637"/>
      <c r="DV24" s="684"/>
      <c r="DW24" s="685">
        <v>46.7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17460061</v>
      </c>
      <c r="S25" s="587"/>
      <c r="T25" s="587"/>
      <c r="U25" s="587"/>
      <c r="V25" s="587"/>
      <c r="W25" s="587"/>
      <c r="X25" s="587"/>
      <c r="Y25" s="588"/>
      <c r="Z25" s="639">
        <v>17.7</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9632433</v>
      </c>
      <c r="CS25" s="605"/>
      <c r="CT25" s="605"/>
      <c r="CU25" s="605"/>
      <c r="CV25" s="605"/>
      <c r="CW25" s="605"/>
      <c r="CX25" s="605"/>
      <c r="CY25" s="606"/>
      <c r="CZ25" s="589">
        <v>10.1</v>
      </c>
      <c r="DA25" s="607"/>
      <c r="DB25" s="607"/>
      <c r="DC25" s="608"/>
      <c r="DD25" s="592">
        <v>9177121</v>
      </c>
      <c r="DE25" s="605"/>
      <c r="DF25" s="605"/>
      <c r="DG25" s="605"/>
      <c r="DH25" s="605"/>
      <c r="DI25" s="605"/>
      <c r="DJ25" s="605"/>
      <c r="DK25" s="606"/>
      <c r="DL25" s="592">
        <v>8906516</v>
      </c>
      <c r="DM25" s="605"/>
      <c r="DN25" s="605"/>
      <c r="DO25" s="605"/>
      <c r="DP25" s="605"/>
      <c r="DQ25" s="605"/>
      <c r="DR25" s="605"/>
      <c r="DS25" s="605"/>
      <c r="DT25" s="605"/>
      <c r="DU25" s="605"/>
      <c r="DV25" s="606"/>
      <c r="DW25" s="609">
        <v>16.8</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465591</v>
      </c>
      <c r="S26" s="587"/>
      <c r="T26" s="587"/>
      <c r="U26" s="587"/>
      <c r="V26" s="587"/>
      <c r="W26" s="587"/>
      <c r="X26" s="587"/>
      <c r="Y26" s="588"/>
      <c r="Z26" s="639">
        <v>0.5</v>
      </c>
      <c r="AA26" s="639"/>
      <c r="AB26" s="639"/>
      <c r="AC26" s="639"/>
      <c r="AD26" s="640">
        <v>465591</v>
      </c>
      <c r="AE26" s="640"/>
      <c r="AF26" s="640"/>
      <c r="AG26" s="640"/>
      <c r="AH26" s="640"/>
      <c r="AI26" s="640"/>
      <c r="AJ26" s="640"/>
      <c r="AK26" s="640"/>
      <c r="AL26" s="609">
        <v>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5900239</v>
      </c>
      <c r="CS26" s="587"/>
      <c r="CT26" s="587"/>
      <c r="CU26" s="587"/>
      <c r="CV26" s="587"/>
      <c r="CW26" s="587"/>
      <c r="CX26" s="587"/>
      <c r="CY26" s="588"/>
      <c r="CZ26" s="589">
        <v>6.2</v>
      </c>
      <c r="DA26" s="607"/>
      <c r="DB26" s="607"/>
      <c r="DC26" s="608"/>
      <c r="DD26" s="592">
        <v>5609309</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6790910</v>
      </c>
      <c r="S27" s="587"/>
      <c r="T27" s="587"/>
      <c r="U27" s="587"/>
      <c r="V27" s="587"/>
      <c r="W27" s="587"/>
      <c r="X27" s="587"/>
      <c r="Y27" s="588"/>
      <c r="Z27" s="639">
        <v>6.9</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30180841</v>
      </c>
      <c r="BH27" s="587"/>
      <c r="BI27" s="587"/>
      <c r="BJ27" s="587"/>
      <c r="BK27" s="587"/>
      <c r="BL27" s="587"/>
      <c r="BM27" s="587"/>
      <c r="BN27" s="588"/>
      <c r="BO27" s="639">
        <v>100</v>
      </c>
      <c r="BP27" s="639"/>
      <c r="BQ27" s="639"/>
      <c r="BR27" s="639"/>
      <c r="BS27" s="592">
        <v>2304259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23556024</v>
      </c>
      <c r="CS27" s="605"/>
      <c r="CT27" s="605"/>
      <c r="CU27" s="605"/>
      <c r="CV27" s="605"/>
      <c r="CW27" s="605"/>
      <c r="CX27" s="605"/>
      <c r="CY27" s="606"/>
      <c r="CZ27" s="589">
        <v>24.8</v>
      </c>
      <c r="DA27" s="607"/>
      <c r="DB27" s="607"/>
      <c r="DC27" s="608"/>
      <c r="DD27" s="592">
        <v>6355047</v>
      </c>
      <c r="DE27" s="605"/>
      <c r="DF27" s="605"/>
      <c r="DG27" s="605"/>
      <c r="DH27" s="605"/>
      <c r="DI27" s="605"/>
      <c r="DJ27" s="605"/>
      <c r="DK27" s="606"/>
      <c r="DL27" s="592">
        <v>6354767</v>
      </c>
      <c r="DM27" s="605"/>
      <c r="DN27" s="605"/>
      <c r="DO27" s="605"/>
      <c r="DP27" s="605"/>
      <c r="DQ27" s="605"/>
      <c r="DR27" s="605"/>
      <c r="DS27" s="605"/>
      <c r="DT27" s="605"/>
      <c r="DU27" s="605"/>
      <c r="DV27" s="606"/>
      <c r="DW27" s="609">
        <v>12</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240979</v>
      </c>
      <c r="S28" s="587"/>
      <c r="T28" s="587"/>
      <c r="U28" s="587"/>
      <c r="V28" s="587"/>
      <c r="W28" s="587"/>
      <c r="X28" s="587"/>
      <c r="Y28" s="588"/>
      <c r="Z28" s="639">
        <v>0.2</v>
      </c>
      <c r="AA28" s="639"/>
      <c r="AB28" s="639"/>
      <c r="AC28" s="639"/>
      <c r="AD28" s="640">
        <v>27079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10074510</v>
      </c>
      <c r="CS28" s="587"/>
      <c r="CT28" s="587"/>
      <c r="CU28" s="587"/>
      <c r="CV28" s="587"/>
      <c r="CW28" s="587"/>
      <c r="CX28" s="587"/>
      <c r="CY28" s="588"/>
      <c r="CZ28" s="589">
        <v>10.6</v>
      </c>
      <c r="DA28" s="607"/>
      <c r="DB28" s="607"/>
      <c r="DC28" s="608"/>
      <c r="DD28" s="592">
        <v>9653757</v>
      </c>
      <c r="DE28" s="587"/>
      <c r="DF28" s="587"/>
      <c r="DG28" s="587"/>
      <c r="DH28" s="587"/>
      <c r="DI28" s="587"/>
      <c r="DJ28" s="587"/>
      <c r="DK28" s="588"/>
      <c r="DL28" s="592">
        <v>9493524</v>
      </c>
      <c r="DM28" s="587"/>
      <c r="DN28" s="587"/>
      <c r="DO28" s="587"/>
      <c r="DP28" s="587"/>
      <c r="DQ28" s="587"/>
      <c r="DR28" s="587"/>
      <c r="DS28" s="587"/>
      <c r="DT28" s="587"/>
      <c r="DU28" s="587"/>
      <c r="DV28" s="588"/>
      <c r="DW28" s="609">
        <v>17.899999999999999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44562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10074484</v>
      </c>
      <c r="CS29" s="605"/>
      <c r="CT29" s="605"/>
      <c r="CU29" s="605"/>
      <c r="CV29" s="605"/>
      <c r="CW29" s="605"/>
      <c r="CX29" s="605"/>
      <c r="CY29" s="606"/>
      <c r="CZ29" s="589">
        <v>10.6</v>
      </c>
      <c r="DA29" s="607"/>
      <c r="DB29" s="607"/>
      <c r="DC29" s="608"/>
      <c r="DD29" s="592">
        <v>9653731</v>
      </c>
      <c r="DE29" s="605"/>
      <c r="DF29" s="605"/>
      <c r="DG29" s="605"/>
      <c r="DH29" s="605"/>
      <c r="DI29" s="605"/>
      <c r="DJ29" s="605"/>
      <c r="DK29" s="606"/>
      <c r="DL29" s="592">
        <v>9493498</v>
      </c>
      <c r="DM29" s="605"/>
      <c r="DN29" s="605"/>
      <c r="DO29" s="605"/>
      <c r="DP29" s="605"/>
      <c r="DQ29" s="605"/>
      <c r="DR29" s="605"/>
      <c r="DS29" s="605"/>
      <c r="DT29" s="605"/>
      <c r="DU29" s="605"/>
      <c r="DV29" s="606"/>
      <c r="DW29" s="609">
        <v>17.899999999999999</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2547249</v>
      </c>
      <c r="S30" s="587"/>
      <c r="T30" s="587"/>
      <c r="U30" s="587"/>
      <c r="V30" s="587"/>
      <c r="W30" s="587"/>
      <c r="X30" s="587"/>
      <c r="Y30" s="588"/>
      <c r="Z30" s="639">
        <v>2.6</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98.3</v>
      </c>
      <c r="BH30" s="653"/>
      <c r="BI30" s="653"/>
      <c r="BJ30" s="653"/>
      <c r="BK30" s="653"/>
      <c r="BL30" s="653"/>
      <c r="BM30" s="654">
        <v>93.4</v>
      </c>
      <c r="BN30" s="653"/>
      <c r="BO30" s="653"/>
      <c r="BP30" s="653"/>
      <c r="BQ30" s="655"/>
      <c r="BR30" s="652">
        <v>98.2</v>
      </c>
      <c r="BS30" s="653"/>
      <c r="BT30" s="653"/>
      <c r="BU30" s="653"/>
      <c r="BV30" s="653"/>
      <c r="BW30" s="653"/>
      <c r="BX30" s="654">
        <v>92.4</v>
      </c>
      <c r="BY30" s="653"/>
      <c r="BZ30" s="653"/>
      <c r="CA30" s="653"/>
      <c r="CB30" s="655"/>
      <c r="CD30" s="658"/>
      <c r="CE30" s="659"/>
      <c r="CF30" s="623" t="s">
        <v>290</v>
      </c>
      <c r="CG30" s="620"/>
      <c r="CH30" s="620"/>
      <c r="CI30" s="620"/>
      <c r="CJ30" s="620"/>
      <c r="CK30" s="620"/>
      <c r="CL30" s="620"/>
      <c r="CM30" s="620"/>
      <c r="CN30" s="620"/>
      <c r="CO30" s="620"/>
      <c r="CP30" s="620"/>
      <c r="CQ30" s="621"/>
      <c r="CR30" s="586">
        <v>8839947</v>
      </c>
      <c r="CS30" s="587"/>
      <c r="CT30" s="587"/>
      <c r="CU30" s="587"/>
      <c r="CV30" s="587"/>
      <c r="CW30" s="587"/>
      <c r="CX30" s="587"/>
      <c r="CY30" s="588"/>
      <c r="CZ30" s="589">
        <v>9.3000000000000007</v>
      </c>
      <c r="DA30" s="607"/>
      <c r="DB30" s="607"/>
      <c r="DC30" s="608"/>
      <c r="DD30" s="592">
        <v>8419194</v>
      </c>
      <c r="DE30" s="587"/>
      <c r="DF30" s="587"/>
      <c r="DG30" s="587"/>
      <c r="DH30" s="587"/>
      <c r="DI30" s="587"/>
      <c r="DJ30" s="587"/>
      <c r="DK30" s="588"/>
      <c r="DL30" s="592">
        <v>8258961</v>
      </c>
      <c r="DM30" s="587"/>
      <c r="DN30" s="587"/>
      <c r="DO30" s="587"/>
      <c r="DP30" s="587"/>
      <c r="DQ30" s="587"/>
      <c r="DR30" s="587"/>
      <c r="DS30" s="587"/>
      <c r="DT30" s="587"/>
      <c r="DU30" s="587"/>
      <c r="DV30" s="588"/>
      <c r="DW30" s="609">
        <v>15.6</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4056310</v>
      </c>
      <c r="S31" s="587"/>
      <c r="T31" s="587"/>
      <c r="U31" s="587"/>
      <c r="V31" s="587"/>
      <c r="W31" s="587"/>
      <c r="X31" s="587"/>
      <c r="Y31" s="588"/>
      <c r="Z31" s="639">
        <v>4.0999999999999996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98.2</v>
      </c>
      <c r="BH31" s="605"/>
      <c r="BI31" s="605"/>
      <c r="BJ31" s="605"/>
      <c r="BK31" s="605"/>
      <c r="BL31" s="605"/>
      <c r="BM31" s="641">
        <v>94</v>
      </c>
      <c r="BN31" s="651"/>
      <c r="BO31" s="651"/>
      <c r="BP31" s="651"/>
      <c r="BQ31" s="615"/>
      <c r="BR31" s="650">
        <v>98.2</v>
      </c>
      <c r="BS31" s="605"/>
      <c r="BT31" s="605"/>
      <c r="BU31" s="605"/>
      <c r="BV31" s="605"/>
      <c r="BW31" s="605"/>
      <c r="BX31" s="641">
        <v>94</v>
      </c>
      <c r="BY31" s="651"/>
      <c r="BZ31" s="651"/>
      <c r="CA31" s="651"/>
      <c r="CB31" s="615"/>
      <c r="CD31" s="658"/>
      <c r="CE31" s="659"/>
      <c r="CF31" s="623" t="s">
        <v>294</v>
      </c>
      <c r="CG31" s="620"/>
      <c r="CH31" s="620"/>
      <c r="CI31" s="620"/>
      <c r="CJ31" s="620"/>
      <c r="CK31" s="620"/>
      <c r="CL31" s="620"/>
      <c r="CM31" s="620"/>
      <c r="CN31" s="620"/>
      <c r="CO31" s="620"/>
      <c r="CP31" s="620"/>
      <c r="CQ31" s="621"/>
      <c r="CR31" s="586">
        <v>1234537</v>
      </c>
      <c r="CS31" s="605"/>
      <c r="CT31" s="605"/>
      <c r="CU31" s="605"/>
      <c r="CV31" s="605"/>
      <c r="CW31" s="605"/>
      <c r="CX31" s="605"/>
      <c r="CY31" s="606"/>
      <c r="CZ31" s="589">
        <v>1.3</v>
      </c>
      <c r="DA31" s="607"/>
      <c r="DB31" s="607"/>
      <c r="DC31" s="608"/>
      <c r="DD31" s="592">
        <v>1234537</v>
      </c>
      <c r="DE31" s="605"/>
      <c r="DF31" s="605"/>
      <c r="DG31" s="605"/>
      <c r="DH31" s="605"/>
      <c r="DI31" s="605"/>
      <c r="DJ31" s="605"/>
      <c r="DK31" s="606"/>
      <c r="DL31" s="592">
        <v>1234537</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4112190</v>
      </c>
      <c r="S32" s="587"/>
      <c r="T32" s="587"/>
      <c r="U32" s="587"/>
      <c r="V32" s="587"/>
      <c r="W32" s="587"/>
      <c r="X32" s="587"/>
      <c r="Y32" s="588"/>
      <c r="Z32" s="639">
        <v>4.2</v>
      </c>
      <c r="AA32" s="639"/>
      <c r="AB32" s="639"/>
      <c r="AC32" s="639"/>
      <c r="AD32" s="640">
        <v>2845</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98.1</v>
      </c>
      <c r="BH32" s="571"/>
      <c r="BI32" s="571"/>
      <c r="BJ32" s="571"/>
      <c r="BK32" s="571"/>
      <c r="BL32" s="571"/>
      <c r="BM32" s="634">
        <v>92</v>
      </c>
      <c r="BN32" s="571"/>
      <c r="BO32" s="571"/>
      <c r="BP32" s="571"/>
      <c r="BQ32" s="628"/>
      <c r="BR32" s="649">
        <v>97.9</v>
      </c>
      <c r="BS32" s="571"/>
      <c r="BT32" s="571"/>
      <c r="BU32" s="571"/>
      <c r="BV32" s="571"/>
      <c r="BW32" s="571"/>
      <c r="BX32" s="634">
        <v>90.2</v>
      </c>
      <c r="BY32" s="571"/>
      <c r="BZ32" s="571"/>
      <c r="CA32" s="571"/>
      <c r="CB32" s="628"/>
      <c r="CD32" s="660"/>
      <c r="CE32" s="661"/>
      <c r="CF32" s="623" t="s">
        <v>297</v>
      </c>
      <c r="CG32" s="620"/>
      <c r="CH32" s="620"/>
      <c r="CI32" s="620"/>
      <c r="CJ32" s="620"/>
      <c r="CK32" s="620"/>
      <c r="CL32" s="620"/>
      <c r="CM32" s="620"/>
      <c r="CN32" s="620"/>
      <c r="CO32" s="620"/>
      <c r="CP32" s="620"/>
      <c r="CQ32" s="621"/>
      <c r="CR32" s="586">
        <v>26</v>
      </c>
      <c r="CS32" s="587"/>
      <c r="CT32" s="587"/>
      <c r="CU32" s="587"/>
      <c r="CV32" s="587"/>
      <c r="CW32" s="587"/>
      <c r="CX32" s="587"/>
      <c r="CY32" s="588"/>
      <c r="CZ32" s="589">
        <v>0</v>
      </c>
      <c r="DA32" s="607"/>
      <c r="DB32" s="607"/>
      <c r="DC32" s="608"/>
      <c r="DD32" s="592">
        <v>26</v>
      </c>
      <c r="DE32" s="587"/>
      <c r="DF32" s="587"/>
      <c r="DG32" s="587"/>
      <c r="DH32" s="587"/>
      <c r="DI32" s="587"/>
      <c r="DJ32" s="587"/>
      <c r="DK32" s="588"/>
      <c r="DL32" s="592">
        <v>26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8846400</v>
      </c>
      <c r="S33" s="587"/>
      <c r="T33" s="587"/>
      <c r="U33" s="587"/>
      <c r="V33" s="587"/>
      <c r="W33" s="587"/>
      <c r="X33" s="587"/>
      <c r="Y33" s="588"/>
      <c r="Z33" s="639">
        <v>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40329168</v>
      </c>
      <c r="CS33" s="605"/>
      <c r="CT33" s="605"/>
      <c r="CU33" s="605"/>
      <c r="CV33" s="605"/>
      <c r="CW33" s="605"/>
      <c r="CX33" s="605"/>
      <c r="CY33" s="606"/>
      <c r="CZ33" s="589">
        <v>42.5</v>
      </c>
      <c r="DA33" s="607"/>
      <c r="DB33" s="607"/>
      <c r="DC33" s="608"/>
      <c r="DD33" s="592">
        <v>30794012</v>
      </c>
      <c r="DE33" s="605"/>
      <c r="DF33" s="605"/>
      <c r="DG33" s="605"/>
      <c r="DH33" s="605"/>
      <c r="DI33" s="605"/>
      <c r="DJ33" s="605"/>
      <c r="DK33" s="606"/>
      <c r="DL33" s="592">
        <v>21914703</v>
      </c>
      <c r="DM33" s="605"/>
      <c r="DN33" s="605"/>
      <c r="DO33" s="605"/>
      <c r="DP33" s="605"/>
      <c r="DQ33" s="605"/>
      <c r="DR33" s="605"/>
      <c r="DS33" s="605"/>
      <c r="DT33" s="605"/>
      <c r="DU33" s="605"/>
      <c r="DV33" s="606"/>
      <c r="DW33" s="609">
        <v>41.3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10881541</v>
      </c>
      <c r="CS34" s="587"/>
      <c r="CT34" s="587"/>
      <c r="CU34" s="587"/>
      <c r="CV34" s="587"/>
      <c r="CW34" s="587"/>
      <c r="CX34" s="587"/>
      <c r="CY34" s="588"/>
      <c r="CZ34" s="589">
        <v>11.5</v>
      </c>
      <c r="DA34" s="607"/>
      <c r="DB34" s="607"/>
      <c r="DC34" s="608"/>
      <c r="DD34" s="592">
        <v>7427970</v>
      </c>
      <c r="DE34" s="587"/>
      <c r="DF34" s="587"/>
      <c r="DG34" s="587"/>
      <c r="DH34" s="587"/>
      <c r="DI34" s="587"/>
      <c r="DJ34" s="587"/>
      <c r="DK34" s="588"/>
      <c r="DL34" s="592">
        <v>6393934</v>
      </c>
      <c r="DM34" s="587"/>
      <c r="DN34" s="587"/>
      <c r="DO34" s="587"/>
      <c r="DP34" s="587"/>
      <c r="DQ34" s="587"/>
      <c r="DR34" s="587"/>
      <c r="DS34" s="587"/>
      <c r="DT34" s="587"/>
      <c r="DU34" s="587"/>
      <c r="DV34" s="588"/>
      <c r="DW34" s="609">
        <v>12.1</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4653800</v>
      </c>
      <c r="S35" s="587"/>
      <c r="T35" s="587"/>
      <c r="U35" s="587"/>
      <c r="V35" s="587"/>
      <c r="W35" s="587"/>
      <c r="X35" s="587"/>
      <c r="Y35" s="588"/>
      <c r="Z35" s="639">
        <v>4.7</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13618018</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642410</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1263045</v>
      </c>
      <c r="CS35" s="605"/>
      <c r="CT35" s="605"/>
      <c r="CU35" s="605"/>
      <c r="CV35" s="605"/>
      <c r="CW35" s="605"/>
      <c r="CX35" s="605"/>
      <c r="CY35" s="606"/>
      <c r="CZ35" s="589">
        <v>1.3</v>
      </c>
      <c r="DA35" s="607"/>
      <c r="DB35" s="607"/>
      <c r="DC35" s="608"/>
      <c r="DD35" s="592">
        <v>1253431</v>
      </c>
      <c r="DE35" s="605"/>
      <c r="DF35" s="605"/>
      <c r="DG35" s="605"/>
      <c r="DH35" s="605"/>
      <c r="DI35" s="605"/>
      <c r="DJ35" s="605"/>
      <c r="DK35" s="606"/>
      <c r="DL35" s="592">
        <v>1243920</v>
      </c>
      <c r="DM35" s="605"/>
      <c r="DN35" s="605"/>
      <c r="DO35" s="605"/>
      <c r="DP35" s="605"/>
      <c r="DQ35" s="605"/>
      <c r="DR35" s="605"/>
      <c r="DS35" s="605"/>
      <c r="DT35" s="605"/>
      <c r="DU35" s="605"/>
      <c r="DV35" s="606"/>
      <c r="DW35" s="609">
        <v>2.2999999999999998</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98398119</v>
      </c>
      <c r="S36" s="627"/>
      <c r="T36" s="627"/>
      <c r="U36" s="627"/>
      <c r="V36" s="627"/>
      <c r="W36" s="627"/>
      <c r="X36" s="627"/>
      <c r="Y36" s="630"/>
      <c r="Z36" s="631">
        <v>100</v>
      </c>
      <c r="AA36" s="631"/>
      <c r="AB36" s="631"/>
      <c r="AC36" s="631"/>
      <c r="AD36" s="632">
        <v>48357845</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3560528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262664</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10491971</v>
      </c>
      <c r="CS36" s="587"/>
      <c r="CT36" s="587"/>
      <c r="CU36" s="587"/>
      <c r="CV36" s="587"/>
      <c r="CW36" s="587"/>
      <c r="CX36" s="587"/>
      <c r="CY36" s="588"/>
      <c r="CZ36" s="589">
        <v>11</v>
      </c>
      <c r="DA36" s="607"/>
      <c r="DB36" s="607"/>
      <c r="DC36" s="608"/>
      <c r="DD36" s="592">
        <v>9606732</v>
      </c>
      <c r="DE36" s="587"/>
      <c r="DF36" s="587"/>
      <c r="DG36" s="587"/>
      <c r="DH36" s="587"/>
      <c r="DI36" s="587"/>
      <c r="DJ36" s="587"/>
      <c r="DK36" s="588"/>
      <c r="DL36" s="592">
        <v>7076659</v>
      </c>
      <c r="DM36" s="587"/>
      <c r="DN36" s="587"/>
      <c r="DO36" s="587"/>
      <c r="DP36" s="587"/>
      <c r="DQ36" s="587"/>
      <c r="DR36" s="587"/>
      <c r="DS36" s="587"/>
      <c r="DT36" s="587"/>
      <c r="DU36" s="587"/>
      <c r="DV36" s="588"/>
      <c r="DW36" s="609">
        <v>13.3</v>
      </c>
      <c r="DX36" s="610"/>
      <c r="DY36" s="610"/>
      <c r="DZ36" s="610"/>
      <c r="EA36" s="610"/>
      <c r="EB36" s="610"/>
      <c r="EC36" s="611"/>
    </row>
    <row r="37" spans="2:133" ht="11.25" customHeight="1">
      <c r="AQ37" s="612" t="s">
        <v>312</v>
      </c>
      <c r="AR37" s="613"/>
      <c r="AS37" s="613"/>
      <c r="AT37" s="613"/>
      <c r="AU37" s="613"/>
      <c r="AV37" s="613"/>
      <c r="AW37" s="613"/>
      <c r="AX37" s="613"/>
      <c r="AY37" s="614"/>
      <c r="AZ37" s="586">
        <v>2332500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39053</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4369014</v>
      </c>
      <c r="CS37" s="605"/>
      <c r="CT37" s="605"/>
      <c r="CU37" s="605"/>
      <c r="CV37" s="605"/>
      <c r="CW37" s="605"/>
      <c r="CX37" s="605"/>
      <c r="CY37" s="606"/>
      <c r="CZ37" s="589">
        <v>4.5999999999999996</v>
      </c>
      <c r="DA37" s="607"/>
      <c r="DB37" s="607"/>
      <c r="DC37" s="608"/>
      <c r="DD37" s="592">
        <v>4345754</v>
      </c>
      <c r="DE37" s="605"/>
      <c r="DF37" s="605"/>
      <c r="DG37" s="605"/>
      <c r="DH37" s="605"/>
      <c r="DI37" s="605"/>
      <c r="DJ37" s="605"/>
      <c r="DK37" s="606"/>
      <c r="DL37" s="592">
        <v>4225214</v>
      </c>
      <c r="DM37" s="605"/>
      <c r="DN37" s="605"/>
      <c r="DO37" s="605"/>
      <c r="DP37" s="605"/>
      <c r="DQ37" s="605"/>
      <c r="DR37" s="605"/>
      <c r="DS37" s="605"/>
      <c r="DT37" s="605"/>
      <c r="DU37" s="605"/>
      <c r="DV37" s="606"/>
      <c r="DW37" s="609">
        <v>8</v>
      </c>
      <c r="DX37" s="610"/>
      <c r="DY37" s="610"/>
      <c r="DZ37" s="610"/>
      <c r="EA37" s="610"/>
      <c r="EB37" s="610"/>
      <c r="EC37" s="611"/>
    </row>
    <row r="38" spans="2:133" ht="11.25" customHeight="1">
      <c r="AQ38" s="612" t="s">
        <v>315</v>
      </c>
      <c r="AR38" s="613"/>
      <c r="AS38" s="613"/>
      <c r="AT38" s="613"/>
      <c r="AU38" s="613"/>
      <c r="AV38" s="613"/>
      <c r="AW38" s="613"/>
      <c r="AX38" s="613"/>
      <c r="AY38" s="614"/>
      <c r="AZ38" s="586">
        <v>491005</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64669</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10624568</v>
      </c>
      <c r="CS38" s="587"/>
      <c r="CT38" s="587"/>
      <c r="CU38" s="587"/>
      <c r="CV38" s="587"/>
      <c r="CW38" s="587"/>
      <c r="CX38" s="587"/>
      <c r="CY38" s="588"/>
      <c r="CZ38" s="589">
        <v>11.2</v>
      </c>
      <c r="DA38" s="607"/>
      <c r="DB38" s="607"/>
      <c r="DC38" s="608"/>
      <c r="DD38" s="592">
        <v>9430620</v>
      </c>
      <c r="DE38" s="587"/>
      <c r="DF38" s="587"/>
      <c r="DG38" s="587"/>
      <c r="DH38" s="587"/>
      <c r="DI38" s="587"/>
      <c r="DJ38" s="587"/>
      <c r="DK38" s="588"/>
      <c r="DL38" s="592">
        <v>7200190</v>
      </c>
      <c r="DM38" s="587"/>
      <c r="DN38" s="587"/>
      <c r="DO38" s="587"/>
      <c r="DP38" s="587"/>
      <c r="DQ38" s="587"/>
      <c r="DR38" s="587"/>
      <c r="DS38" s="587"/>
      <c r="DT38" s="587"/>
      <c r="DU38" s="587"/>
      <c r="DV38" s="588"/>
      <c r="DW38" s="609">
        <v>13.6</v>
      </c>
      <c r="DX38" s="610"/>
      <c r="DY38" s="610"/>
      <c r="DZ38" s="610"/>
      <c r="EA38" s="610"/>
      <c r="EB38" s="610"/>
      <c r="EC38" s="611"/>
    </row>
    <row r="39" spans="2:133" ht="11.25" customHeight="1">
      <c r="AQ39" s="612" t="s">
        <v>318</v>
      </c>
      <c r="AR39" s="613"/>
      <c r="AS39" s="613"/>
      <c r="AT39" s="613"/>
      <c r="AU39" s="613"/>
      <c r="AV39" s="613"/>
      <c r="AW39" s="613"/>
      <c r="AX39" s="613"/>
      <c r="AY39" s="614"/>
      <c r="AZ39" s="586">
        <v>195311</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86</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4489523</v>
      </c>
      <c r="CS39" s="605"/>
      <c r="CT39" s="605"/>
      <c r="CU39" s="605"/>
      <c r="CV39" s="605"/>
      <c r="CW39" s="605"/>
      <c r="CX39" s="605"/>
      <c r="CY39" s="606"/>
      <c r="CZ39" s="589">
        <v>4.7</v>
      </c>
      <c r="DA39" s="607"/>
      <c r="DB39" s="607"/>
      <c r="DC39" s="608"/>
      <c r="DD39" s="592">
        <v>2583379</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1861764</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109</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2578520</v>
      </c>
      <c r="CS40" s="587"/>
      <c r="CT40" s="587"/>
      <c r="CU40" s="587"/>
      <c r="CV40" s="587"/>
      <c r="CW40" s="587"/>
      <c r="CX40" s="587"/>
      <c r="CY40" s="588"/>
      <c r="CZ40" s="589">
        <v>2.7</v>
      </c>
      <c r="DA40" s="607"/>
      <c r="DB40" s="607"/>
      <c r="DC40" s="608"/>
      <c r="DD40" s="592">
        <v>491880</v>
      </c>
      <c r="DE40" s="587"/>
      <c r="DF40" s="587"/>
      <c r="DG40" s="587"/>
      <c r="DH40" s="587"/>
      <c r="DI40" s="587"/>
      <c r="DJ40" s="587"/>
      <c r="DK40" s="588"/>
      <c r="DL40" s="592" t="s">
        <v>111</v>
      </c>
      <c r="DM40" s="587"/>
      <c r="DN40" s="587"/>
      <c r="DO40" s="587"/>
      <c r="DP40" s="587"/>
      <c r="DQ40" s="587"/>
      <c r="DR40" s="587"/>
      <c r="DS40" s="587"/>
      <c r="DT40" s="587"/>
      <c r="DU40" s="587"/>
      <c r="DV40" s="588"/>
      <c r="DW40" s="609" t="s">
        <v>111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5176910</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277</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214</v>
      </c>
      <c r="CS41" s="605"/>
      <c r="CT41" s="605"/>
      <c r="CU41" s="605"/>
      <c r="CV41" s="605"/>
      <c r="CW41" s="605"/>
      <c r="CX41" s="605"/>
      <c r="CY41" s="606"/>
      <c r="CZ41" s="589" t="s">
        <v>214</v>
      </c>
      <c r="DA41" s="607"/>
      <c r="DB41" s="607"/>
      <c r="DC41" s="608"/>
      <c r="DD41" s="592" t="s">
        <v>214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329</v>
      </c>
      <c r="CE42" s="584"/>
      <c r="CF42" s="584"/>
      <c r="CG42" s="584"/>
      <c r="CH42" s="584"/>
      <c r="CI42" s="584"/>
      <c r="CJ42" s="584"/>
      <c r="CK42" s="584"/>
      <c r="CL42" s="584"/>
      <c r="CM42" s="584"/>
      <c r="CN42" s="584"/>
      <c r="CO42" s="584"/>
      <c r="CP42" s="584"/>
      <c r="CQ42" s="585"/>
      <c r="CR42" s="586">
        <v>11374471</v>
      </c>
      <c r="CS42" s="587"/>
      <c r="CT42" s="587"/>
      <c r="CU42" s="587"/>
      <c r="CV42" s="587"/>
      <c r="CW42" s="587"/>
      <c r="CX42" s="587"/>
      <c r="CY42" s="588"/>
      <c r="CZ42" s="589">
        <v>12</v>
      </c>
      <c r="DA42" s="590"/>
      <c r="DB42" s="590"/>
      <c r="DC42" s="591"/>
      <c r="DD42" s="592">
        <v>2447151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331</v>
      </c>
      <c r="CE43" s="584"/>
      <c r="CF43" s="584"/>
      <c r="CG43" s="584"/>
      <c r="CH43" s="584"/>
      <c r="CI43" s="584"/>
      <c r="CJ43" s="584"/>
      <c r="CK43" s="584"/>
      <c r="CL43" s="584"/>
      <c r="CM43" s="584"/>
      <c r="CN43" s="584"/>
      <c r="CO43" s="584"/>
      <c r="CP43" s="584"/>
      <c r="CQ43" s="585"/>
      <c r="CR43" s="586">
        <v>427930</v>
      </c>
      <c r="CS43" s="605"/>
      <c r="CT43" s="605"/>
      <c r="CU43" s="605"/>
      <c r="CV43" s="605"/>
      <c r="CW43" s="605"/>
      <c r="CX43" s="605"/>
      <c r="CY43" s="606"/>
      <c r="CZ43" s="589">
        <v>0.5</v>
      </c>
      <c r="DA43" s="607"/>
      <c r="DB43" s="607"/>
      <c r="DC43" s="608"/>
      <c r="DD43" s="592">
        <v>427930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332</v>
      </c>
      <c r="CD44" s="599" t="s">
        <v>286</v>
      </c>
      <c r="CE44" s="600"/>
      <c r="CF44" s="583" t="s">
        <v>333</v>
      </c>
      <c r="CG44" s="584"/>
      <c r="CH44" s="584"/>
      <c r="CI44" s="584"/>
      <c r="CJ44" s="584"/>
      <c r="CK44" s="584"/>
      <c r="CL44" s="584"/>
      <c r="CM44" s="584"/>
      <c r="CN44" s="584"/>
      <c r="CO44" s="584"/>
      <c r="CP44" s="584"/>
      <c r="CQ44" s="585"/>
      <c r="CR44" s="586">
        <v>11372963</v>
      </c>
      <c r="CS44" s="587"/>
      <c r="CT44" s="587"/>
      <c r="CU44" s="587"/>
      <c r="CV44" s="587"/>
      <c r="CW44" s="587"/>
      <c r="CX44" s="587"/>
      <c r="CY44" s="588"/>
      <c r="CZ44" s="589">
        <v>12</v>
      </c>
      <c r="DA44" s="590"/>
      <c r="DB44" s="590"/>
      <c r="DC44" s="591"/>
      <c r="DD44" s="592">
        <v>2445643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334</v>
      </c>
      <c r="CG45" s="584"/>
      <c r="CH45" s="584"/>
      <c r="CI45" s="584"/>
      <c r="CJ45" s="584"/>
      <c r="CK45" s="584"/>
      <c r="CL45" s="584"/>
      <c r="CM45" s="584"/>
      <c r="CN45" s="584"/>
      <c r="CO45" s="584"/>
      <c r="CP45" s="584"/>
      <c r="CQ45" s="585"/>
      <c r="CR45" s="586">
        <v>5721206</v>
      </c>
      <c r="CS45" s="605"/>
      <c r="CT45" s="605"/>
      <c r="CU45" s="605"/>
      <c r="CV45" s="605"/>
      <c r="CW45" s="605"/>
      <c r="CX45" s="605"/>
      <c r="CY45" s="606"/>
      <c r="CZ45" s="589">
        <v>6</v>
      </c>
      <c r="DA45" s="607"/>
      <c r="DB45" s="607"/>
      <c r="DC45" s="608"/>
      <c r="DD45" s="592">
        <v>395513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335</v>
      </c>
      <c r="CG46" s="584"/>
      <c r="CH46" s="584"/>
      <c r="CI46" s="584"/>
      <c r="CJ46" s="584"/>
      <c r="CK46" s="584"/>
      <c r="CL46" s="584"/>
      <c r="CM46" s="584"/>
      <c r="CN46" s="584"/>
      <c r="CO46" s="584"/>
      <c r="CP46" s="584"/>
      <c r="CQ46" s="585"/>
      <c r="CR46" s="586">
        <v>5459764</v>
      </c>
      <c r="CS46" s="587"/>
      <c r="CT46" s="587"/>
      <c r="CU46" s="587"/>
      <c r="CV46" s="587"/>
      <c r="CW46" s="587"/>
      <c r="CX46" s="587"/>
      <c r="CY46" s="588"/>
      <c r="CZ46" s="589">
        <v>5.7</v>
      </c>
      <c r="DA46" s="590"/>
      <c r="DB46" s="590"/>
      <c r="DC46" s="591"/>
      <c r="DD46" s="592">
        <v>1954337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336</v>
      </c>
      <c r="CG47" s="584"/>
      <c r="CH47" s="584"/>
      <c r="CI47" s="584"/>
      <c r="CJ47" s="584"/>
      <c r="CK47" s="584"/>
      <c r="CL47" s="584"/>
      <c r="CM47" s="584"/>
      <c r="CN47" s="584"/>
      <c r="CO47" s="584"/>
      <c r="CP47" s="584"/>
      <c r="CQ47" s="585"/>
      <c r="CR47" s="586">
        <v>1508</v>
      </c>
      <c r="CS47" s="605"/>
      <c r="CT47" s="605"/>
      <c r="CU47" s="605"/>
      <c r="CV47" s="605"/>
      <c r="CW47" s="605"/>
      <c r="CX47" s="605"/>
      <c r="CY47" s="606"/>
      <c r="CZ47" s="589">
        <v>0</v>
      </c>
      <c r="DA47" s="607"/>
      <c r="DB47" s="607"/>
      <c r="DC47" s="608"/>
      <c r="DD47" s="592">
        <v>1508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337</v>
      </c>
      <c r="CG48" s="584"/>
      <c r="CH48" s="584"/>
      <c r="CI48" s="584"/>
      <c r="CJ48" s="584"/>
      <c r="CK48" s="584"/>
      <c r="CL48" s="584"/>
      <c r="CM48" s="584"/>
      <c r="CN48" s="584"/>
      <c r="CO48" s="584"/>
      <c r="CP48" s="584"/>
      <c r="CQ48" s="585"/>
      <c r="CR48" s="586" t="s">
        <v>338</v>
      </c>
      <c r="CS48" s="587"/>
      <c r="CT48" s="587"/>
      <c r="CU48" s="587"/>
      <c r="CV48" s="587"/>
      <c r="CW48" s="587"/>
      <c r="CX48" s="587"/>
      <c r="CY48" s="588"/>
      <c r="CZ48" s="589" t="s">
        <v>338</v>
      </c>
      <c r="DA48" s="590"/>
      <c r="DB48" s="590"/>
      <c r="DC48" s="591"/>
      <c r="DD48" s="592" t="s">
        <v>338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94966606</v>
      </c>
      <c r="CS49" s="571"/>
      <c r="CT49" s="571"/>
      <c r="CU49" s="571"/>
      <c r="CV49" s="571"/>
      <c r="CW49" s="571"/>
      <c r="CX49" s="571"/>
      <c r="CY49" s="572"/>
      <c r="CZ49" s="573">
        <v>100</v>
      </c>
      <c r="DA49" s="574"/>
      <c r="DB49" s="574"/>
      <c r="DC49" s="575"/>
      <c r="DD49" s="576">
        <v>58427088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9"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4" t="s">
        <v>359</v>
      </c>
      <c r="DH5" s="1095"/>
      <c r="DI5" s="1095"/>
      <c r="DJ5" s="1095"/>
      <c r="DK5" s="1096"/>
      <c r="DL5" s="1094" t="s">
        <v>360</v>
      </c>
      <c r="DM5" s="1095"/>
      <c r="DN5" s="1095"/>
      <c r="DO5" s="1095"/>
      <c r="DP5" s="1096"/>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0"/>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7"/>
      <c r="DH6" s="1098"/>
      <c r="DI6" s="1098"/>
      <c r="DJ6" s="1098"/>
      <c r="DK6" s="1099"/>
      <c r="DL6" s="1097"/>
      <c r="DM6" s="1098"/>
      <c r="DN6" s="1098"/>
      <c r="DO6" s="1098"/>
      <c r="DP6" s="1099"/>
      <c r="DQ6" s="998"/>
      <c r="DR6" s="999"/>
      <c r="DS6" s="999"/>
      <c r="DT6" s="999"/>
      <c r="DU6" s="1000"/>
      <c r="DV6" s="998"/>
      <c r="DW6" s="999"/>
      <c r="DX6" s="999"/>
      <c r="DY6" s="999"/>
      <c r="DZ6" s="1012"/>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97053</v>
      </c>
      <c r="R7" s="1101"/>
      <c r="S7" s="1101"/>
      <c r="T7" s="1101"/>
      <c r="U7" s="1101"/>
      <c r="V7" s="1101">
        <v>93885</v>
      </c>
      <c r="W7" s="1101"/>
      <c r="X7" s="1101"/>
      <c r="Y7" s="1101"/>
      <c r="Z7" s="1101"/>
      <c r="AA7" s="1101">
        <v>3168</v>
      </c>
      <c r="AB7" s="1101"/>
      <c r="AC7" s="1101"/>
      <c r="AD7" s="1101"/>
      <c r="AE7" s="1102"/>
      <c r="AF7" s="1103">
        <v>2013</v>
      </c>
      <c r="AG7" s="1104"/>
      <c r="AH7" s="1104"/>
      <c r="AI7" s="1104"/>
      <c r="AJ7" s="1105"/>
      <c r="AK7" s="1087">
        <v>2517</v>
      </c>
      <c r="AL7" s="1088"/>
      <c r="AM7" s="1088"/>
      <c r="AN7" s="1088"/>
      <c r="AO7" s="1088"/>
      <c r="AP7" s="1088">
        <v>92739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550</v>
      </c>
      <c r="BS7" s="1091" t="s">
        <v>549</v>
      </c>
      <c r="BT7" s="1092"/>
      <c r="BU7" s="1092"/>
      <c r="BV7" s="1092"/>
      <c r="BW7" s="1092"/>
      <c r="BX7" s="1092"/>
      <c r="BY7" s="1092"/>
      <c r="BZ7" s="1092"/>
      <c r="CA7" s="1092"/>
      <c r="CB7" s="1092"/>
      <c r="CC7" s="1092"/>
      <c r="CD7" s="1092"/>
      <c r="CE7" s="1092"/>
      <c r="CF7" s="1092"/>
      <c r="CG7" s="1093"/>
      <c r="CH7" s="1084">
        <v>0</v>
      </c>
      <c r="CI7" s="1085"/>
      <c r="CJ7" s="1085"/>
      <c r="CK7" s="1085"/>
      <c r="CL7" s="1086"/>
      <c r="CM7" s="1084">
        <v>71</v>
      </c>
      <c r="CN7" s="1085"/>
      <c r="CO7" s="1085"/>
      <c r="CP7" s="1085"/>
      <c r="CQ7" s="1086"/>
      <c r="CR7" s="1084">
        <v>5</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1" t="s">
        <v>363</v>
      </c>
      <c r="C8" s="1032"/>
      <c r="D8" s="1032"/>
      <c r="E8" s="1032"/>
      <c r="F8" s="1032"/>
      <c r="G8" s="1032"/>
      <c r="H8" s="1032"/>
      <c r="I8" s="1032"/>
      <c r="J8" s="1032"/>
      <c r="K8" s="1032"/>
      <c r="L8" s="1032"/>
      <c r="M8" s="1032"/>
      <c r="N8" s="1032"/>
      <c r="O8" s="1032"/>
      <c r="P8" s="1033"/>
      <c r="Q8" s="1037">
        <v>1181</v>
      </c>
      <c r="R8" s="1038"/>
      <c r="S8" s="1038"/>
      <c r="T8" s="1038"/>
      <c r="U8" s="1038"/>
      <c r="V8" s="1038">
        <v>934</v>
      </c>
      <c r="W8" s="1038"/>
      <c r="X8" s="1038"/>
      <c r="Y8" s="1038"/>
      <c r="Z8" s="1038"/>
      <c r="AA8" s="1038">
        <v>248</v>
      </c>
      <c r="AB8" s="1038"/>
      <c r="AC8" s="1038"/>
      <c r="AD8" s="1038"/>
      <c r="AE8" s="1039"/>
      <c r="AF8" s="1013">
        <v>16</v>
      </c>
      <c r="AG8" s="1014"/>
      <c r="AH8" s="1014"/>
      <c r="AI8" s="1014"/>
      <c r="AJ8" s="1015"/>
      <c r="AK8" s="1082">
        <v>672</v>
      </c>
      <c r="AL8" s="1083"/>
      <c r="AM8" s="1083"/>
      <c r="AN8" s="1083"/>
      <c r="AO8" s="1083"/>
      <c r="AP8" s="1083">
        <v>3306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551</v>
      </c>
      <c r="BS8" s="1008" t="s">
        <v>553</v>
      </c>
      <c r="BT8" s="1009"/>
      <c r="BU8" s="1009"/>
      <c r="BV8" s="1009"/>
      <c r="BW8" s="1009"/>
      <c r="BX8" s="1009"/>
      <c r="BY8" s="1009"/>
      <c r="BZ8" s="1009"/>
      <c r="CA8" s="1009"/>
      <c r="CB8" s="1009"/>
      <c r="CC8" s="1009"/>
      <c r="CD8" s="1009"/>
      <c r="CE8" s="1009"/>
      <c r="CF8" s="1009"/>
      <c r="CG8" s="1010"/>
      <c r="CH8" s="983">
        <v>9</v>
      </c>
      <c r="CI8" s="984"/>
      <c r="CJ8" s="984"/>
      <c r="CK8" s="984"/>
      <c r="CL8" s="985"/>
      <c r="CM8" s="983">
        <v>1859</v>
      </c>
      <c r="CN8" s="984"/>
      <c r="CO8" s="984"/>
      <c r="CP8" s="984"/>
      <c r="CQ8" s="985"/>
      <c r="CR8" s="983">
        <v>27</v>
      </c>
      <c r="CS8" s="984"/>
      <c r="CT8" s="984"/>
      <c r="CU8" s="984"/>
      <c r="CV8" s="985"/>
      <c r="CW8" s="983">
        <v>0</v>
      </c>
      <c r="CX8" s="984"/>
      <c r="CY8" s="984"/>
      <c r="CZ8" s="984"/>
      <c r="DA8" s="985"/>
      <c r="DB8" s="983">
        <v>0</v>
      </c>
      <c r="DC8" s="984"/>
      <c r="DD8" s="984"/>
      <c r="DE8" s="984"/>
      <c r="DF8" s="985"/>
      <c r="DG8" s="983">
        <v>0</v>
      </c>
      <c r="DH8" s="984"/>
      <c r="DI8" s="984"/>
      <c r="DJ8" s="984"/>
      <c r="DK8" s="985"/>
      <c r="DL8" s="983">
        <v>138</v>
      </c>
      <c r="DM8" s="984"/>
      <c r="DN8" s="984"/>
      <c r="DO8" s="984"/>
      <c r="DP8" s="985"/>
      <c r="DQ8" s="983">
        <v>18</v>
      </c>
      <c r="DR8" s="984"/>
      <c r="DS8" s="984"/>
      <c r="DT8" s="984"/>
      <c r="DU8" s="985"/>
      <c r="DV8" s="986"/>
      <c r="DW8" s="987"/>
      <c r="DX8" s="987"/>
      <c r="DY8" s="987"/>
      <c r="DZ8" s="988"/>
      <c r="EA8" s="205"/>
    </row>
    <row r="9" spans="1:131" s="206" customFormat="1" ht="26.25" customHeight="1">
      <c r="A9" s="212">
        <v>3</v>
      </c>
      <c r="B9" s="1031" t="s">
        <v>364</v>
      </c>
      <c r="C9" s="1032"/>
      <c r="D9" s="1032"/>
      <c r="E9" s="1032"/>
      <c r="F9" s="1032"/>
      <c r="G9" s="1032"/>
      <c r="H9" s="1032"/>
      <c r="I9" s="1032"/>
      <c r="J9" s="1032"/>
      <c r="K9" s="1032"/>
      <c r="L9" s="1032"/>
      <c r="M9" s="1032"/>
      <c r="N9" s="1032"/>
      <c r="O9" s="1032"/>
      <c r="P9" s="1033"/>
      <c r="Q9" s="1037">
        <v>1831</v>
      </c>
      <c r="R9" s="1038"/>
      <c r="S9" s="1038"/>
      <c r="T9" s="1038"/>
      <c r="U9" s="1038"/>
      <c r="V9" s="1038">
        <v>1817</v>
      </c>
      <c r="W9" s="1038"/>
      <c r="X9" s="1038"/>
      <c r="Y9" s="1038"/>
      <c r="Z9" s="1038"/>
      <c r="AA9" s="1038">
        <v>14</v>
      </c>
      <c r="AB9" s="1038"/>
      <c r="AC9" s="1038"/>
      <c r="AD9" s="1038"/>
      <c r="AE9" s="1039"/>
      <c r="AF9" s="1013">
        <v>14</v>
      </c>
      <c r="AG9" s="1014"/>
      <c r="AH9" s="1014"/>
      <c r="AI9" s="1014"/>
      <c r="AJ9" s="1015"/>
      <c r="AK9" s="1082">
        <v>728</v>
      </c>
      <c r="AL9" s="1083"/>
      <c r="AM9" s="1083"/>
      <c r="AN9" s="1083"/>
      <c r="AO9" s="1083"/>
      <c r="AP9" s="1083">
        <v>202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08" t="s">
        <v>556</v>
      </c>
      <c r="BT9" s="1009"/>
      <c r="BU9" s="1009"/>
      <c r="BV9" s="1009"/>
      <c r="BW9" s="1009"/>
      <c r="BX9" s="1009"/>
      <c r="BY9" s="1009"/>
      <c r="BZ9" s="1009"/>
      <c r="CA9" s="1009"/>
      <c r="CB9" s="1009"/>
      <c r="CC9" s="1009"/>
      <c r="CD9" s="1009"/>
      <c r="CE9" s="1009"/>
      <c r="CF9" s="1009"/>
      <c r="CG9" s="1010"/>
      <c r="CH9" s="983">
        <v>83</v>
      </c>
      <c r="CI9" s="984"/>
      <c r="CJ9" s="984"/>
      <c r="CK9" s="984"/>
      <c r="CL9" s="985"/>
      <c r="CM9" s="983">
        <v>2135</v>
      </c>
      <c r="CN9" s="984"/>
      <c r="CO9" s="984"/>
      <c r="CP9" s="984"/>
      <c r="CQ9" s="985"/>
      <c r="CR9" s="983">
        <v>333</v>
      </c>
      <c r="CS9" s="984"/>
      <c r="CT9" s="984"/>
      <c r="CU9" s="984"/>
      <c r="CV9" s="985"/>
      <c r="CW9" s="983">
        <v>0</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31" t="s">
        <v>365</v>
      </c>
      <c r="C10" s="1032"/>
      <c r="D10" s="1032"/>
      <c r="E10" s="1032"/>
      <c r="F10" s="1032"/>
      <c r="G10" s="1032"/>
      <c r="H10" s="1032"/>
      <c r="I10" s="1032"/>
      <c r="J10" s="1032"/>
      <c r="K10" s="1032"/>
      <c r="L10" s="1032"/>
      <c r="M10" s="1032"/>
      <c r="N10" s="1032"/>
      <c r="O10" s="1032"/>
      <c r="P10" s="1033"/>
      <c r="Q10" s="1037">
        <v>0</v>
      </c>
      <c r="R10" s="1038"/>
      <c r="S10" s="1038"/>
      <c r="T10" s="1038"/>
      <c r="U10" s="1038"/>
      <c r="V10" s="1038">
        <v>0</v>
      </c>
      <c r="W10" s="1038"/>
      <c r="X10" s="1038"/>
      <c r="Y10" s="1038"/>
      <c r="Z10" s="1038"/>
      <c r="AA10" s="1038">
        <v>0</v>
      </c>
      <c r="AB10" s="1038"/>
      <c r="AC10" s="1038"/>
      <c r="AD10" s="1038"/>
      <c r="AE10" s="1039"/>
      <c r="AF10" s="1013" t="s">
        <v>111</v>
      </c>
      <c r="AG10" s="1014"/>
      <c r="AH10" s="1014"/>
      <c r="AI10" s="1014"/>
      <c r="AJ10" s="1015"/>
      <c r="AK10" s="1082">
        <v>0</v>
      </c>
      <c r="AL10" s="1083"/>
      <c r="AM10" s="1083"/>
      <c r="AN10" s="1083"/>
      <c r="AO10" s="1083"/>
      <c r="AP10" s="1083">
        <v>0</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08" t="s">
        <v>554</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586</v>
      </c>
      <c r="CN10" s="984"/>
      <c r="CO10" s="984"/>
      <c r="CP10" s="984"/>
      <c r="CQ10" s="985"/>
      <c r="CR10" s="983">
        <v>356</v>
      </c>
      <c r="CS10" s="984"/>
      <c r="CT10" s="984"/>
      <c r="CU10" s="984"/>
      <c r="CV10" s="985"/>
      <c r="CW10" s="983">
        <v>4</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c r="A11" s="212">
        <v>5</v>
      </c>
      <c r="B11" s="1031" t="s">
        <v>366</v>
      </c>
      <c r="C11" s="1032"/>
      <c r="D11" s="1032"/>
      <c r="E11" s="1032"/>
      <c r="F11" s="1032"/>
      <c r="G11" s="1032"/>
      <c r="H11" s="1032"/>
      <c r="I11" s="1032"/>
      <c r="J11" s="1032"/>
      <c r="K11" s="1032"/>
      <c r="L11" s="1032"/>
      <c r="M11" s="1032"/>
      <c r="N11" s="1032"/>
      <c r="O11" s="1032"/>
      <c r="P11" s="1033"/>
      <c r="Q11" s="1037">
        <v>45</v>
      </c>
      <c r="R11" s="1038"/>
      <c r="S11" s="1038"/>
      <c r="T11" s="1038"/>
      <c r="U11" s="1038"/>
      <c r="V11" s="1038">
        <v>43</v>
      </c>
      <c r="W11" s="1038"/>
      <c r="X11" s="1038"/>
      <c r="Y11" s="1038"/>
      <c r="Z11" s="1038"/>
      <c r="AA11" s="1038">
        <v>2</v>
      </c>
      <c r="AB11" s="1038"/>
      <c r="AC11" s="1038"/>
      <c r="AD11" s="1038"/>
      <c r="AE11" s="1039"/>
      <c r="AF11" s="1013">
        <v>2</v>
      </c>
      <c r="AG11" s="1014"/>
      <c r="AH11" s="1014"/>
      <c r="AI11" s="1014"/>
      <c r="AJ11" s="1015"/>
      <c r="AK11" s="1082">
        <v>4</v>
      </c>
      <c r="AL11" s="1083"/>
      <c r="AM11" s="1083"/>
      <c r="AN11" s="1083"/>
      <c r="AO11" s="1083"/>
      <c r="AP11" s="1083">
        <v>12</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08" t="s">
        <v>552</v>
      </c>
      <c r="BT11" s="1009"/>
      <c r="BU11" s="1009"/>
      <c r="BV11" s="1009"/>
      <c r="BW11" s="1009"/>
      <c r="BX11" s="1009"/>
      <c r="BY11" s="1009"/>
      <c r="BZ11" s="1009"/>
      <c r="CA11" s="1009"/>
      <c r="CB11" s="1009"/>
      <c r="CC11" s="1009"/>
      <c r="CD11" s="1009"/>
      <c r="CE11" s="1009"/>
      <c r="CF11" s="1009"/>
      <c r="CG11" s="1010"/>
      <c r="CH11" s="983">
        <v>-12</v>
      </c>
      <c r="CI11" s="984"/>
      <c r="CJ11" s="984"/>
      <c r="CK11" s="984"/>
      <c r="CL11" s="985"/>
      <c r="CM11" s="983">
        <v>63</v>
      </c>
      <c r="CN11" s="984"/>
      <c r="CO11" s="984"/>
      <c r="CP11" s="984"/>
      <c r="CQ11" s="985"/>
      <c r="CR11" s="983">
        <v>50</v>
      </c>
      <c r="CS11" s="984"/>
      <c r="CT11" s="984"/>
      <c r="CU11" s="984"/>
      <c r="CV11" s="985"/>
      <c r="CW11" s="983">
        <v>0</v>
      </c>
      <c r="CX11" s="984"/>
      <c r="CY11" s="984"/>
      <c r="CZ11" s="984"/>
      <c r="DA11" s="985"/>
      <c r="DB11" s="983">
        <v>0</v>
      </c>
      <c r="DC11" s="984"/>
      <c r="DD11" s="984"/>
      <c r="DE11" s="984"/>
      <c r="DF11" s="985"/>
      <c r="DG11" s="983">
        <v>0</v>
      </c>
      <c r="DH11" s="984"/>
      <c r="DI11" s="984"/>
      <c r="DJ11" s="984"/>
      <c r="DK11" s="985"/>
      <c r="DL11" s="983">
        <v>0</v>
      </c>
      <c r="DM11" s="984"/>
      <c r="DN11" s="984"/>
      <c r="DO11" s="984"/>
      <c r="DP11" s="985"/>
      <c r="DQ11" s="983">
        <v>0</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7"/>
      <c r="R22" s="1078"/>
      <c r="S22" s="1078"/>
      <c r="T22" s="1078"/>
      <c r="U22" s="1078"/>
      <c r="V22" s="1078"/>
      <c r="W22" s="1078"/>
      <c r="X22" s="1078"/>
      <c r="Y22" s="1078"/>
      <c r="Z22" s="1078"/>
      <c r="AA22" s="1078"/>
      <c r="AB22" s="1078"/>
      <c r="AC22" s="1078"/>
      <c r="AD22" s="1078"/>
      <c r="AE22" s="1079"/>
      <c r="AF22" s="1013"/>
      <c r="AG22" s="1014"/>
      <c r="AH22" s="1014"/>
      <c r="AI22" s="1014"/>
      <c r="AJ22" s="1015"/>
      <c r="AK22" s="1073"/>
      <c r="AL22" s="1074"/>
      <c r="AM22" s="1074"/>
      <c r="AN22" s="1074"/>
      <c r="AO22" s="1074"/>
      <c r="AP22" s="1074"/>
      <c r="AQ22" s="1074"/>
      <c r="AR22" s="1074"/>
      <c r="AS22" s="1074"/>
      <c r="AT22" s="1074"/>
      <c r="AU22" s="1075"/>
      <c r="AV22" s="1075"/>
      <c r="AW22" s="1075"/>
      <c r="AX22" s="1075"/>
      <c r="AY22" s="1076"/>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4">
        <v>100110</v>
      </c>
      <c r="R23" s="1065"/>
      <c r="S23" s="1065"/>
      <c r="T23" s="1065"/>
      <c r="U23" s="1065"/>
      <c r="V23" s="1065">
        <v>96679</v>
      </c>
      <c r="W23" s="1065"/>
      <c r="X23" s="1065"/>
      <c r="Y23" s="1065"/>
      <c r="Z23" s="1065"/>
      <c r="AA23" s="1065">
        <v>3432</v>
      </c>
      <c r="AB23" s="1065"/>
      <c r="AC23" s="1065"/>
      <c r="AD23" s="1065"/>
      <c r="AE23" s="1066"/>
      <c r="AF23" s="1067">
        <v>2045</v>
      </c>
      <c r="AG23" s="1065"/>
      <c r="AH23" s="1065"/>
      <c r="AI23" s="1065"/>
      <c r="AJ23" s="1068"/>
      <c r="AK23" s="1069"/>
      <c r="AL23" s="1070"/>
      <c r="AM23" s="1070"/>
      <c r="AN23" s="1070"/>
      <c r="AO23" s="1070"/>
      <c r="AP23" s="1065">
        <v>96259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5" t="s">
        <v>375</v>
      </c>
      <c r="AG26" s="1002"/>
      <c r="AH26" s="1002"/>
      <c r="AI26" s="1002"/>
      <c r="AJ26" s="1056"/>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7"/>
      <c r="AG27" s="1005"/>
      <c r="AH27" s="1005"/>
      <c r="AI27" s="1005"/>
      <c r="AJ27" s="1058"/>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27324</v>
      </c>
      <c r="R28" s="1050"/>
      <c r="S28" s="1050"/>
      <c r="T28" s="1050"/>
      <c r="U28" s="1050"/>
      <c r="V28" s="1050">
        <v>26682</v>
      </c>
      <c r="W28" s="1050"/>
      <c r="X28" s="1050"/>
      <c r="Y28" s="1050"/>
      <c r="Z28" s="1050"/>
      <c r="AA28" s="1050">
        <v>642</v>
      </c>
      <c r="AB28" s="1050"/>
      <c r="AC28" s="1050"/>
      <c r="AD28" s="1050"/>
      <c r="AE28" s="1051"/>
      <c r="AF28" s="1052">
        <v>638</v>
      </c>
      <c r="AG28" s="1050"/>
      <c r="AH28" s="1050"/>
      <c r="AI28" s="1050"/>
      <c r="AJ28" s="1053"/>
      <c r="AK28" s="1054">
        <v>1860</v>
      </c>
      <c r="AL28" s="1040"/>
      <c r="AM28" s="1040"/>
      <c r="AN28" s="1040"/>
      <c r="AO28" s="1040"/>
      <c r="AP28" s="1040">
        <v>0</v>
      </c>
      <c r="AQ28" s="1040"/>
      <c r="AR28" s="1040"/>
      <c r="AS28" s="1040"/>
      <c r="AT28" s="1040"/>
      <c r="AU28" s="1040">
        <v>0</v>
      </c>
      <c r="AV28" s="1040"/>
      <c r="AW28" s="1040"/>
      <c r="AX28" s="1040"/>
      <c r="AY28" s="1040"/>
      <c r="AZ28" s="1041" t="s">
        <v>482</v>
      </c>
      <c r="BA28" s="1042"/>
      <c r="BB28" s="1042"/>
      <c r="BC28" s="1042"/>
      <c r="BD28" s="1043"/>
      <c r="BE28" s="1044"/>
      <c r="BF28" s="1044"/>
      <c r="BG28" s="1044"/>
      <c r="BH28" s="1044"/>
      <c r="BI28" s="1045"/>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121</v>
      </c>
      <c r="R29" s="1038"/>
      <c r="S29" s="1038"/>
      <c r="T29" s="1038"/>
      <c r="U29" s="1038"/>
      <c r="V29" s="1038">
        <v>108</v>
      </c>
      <c r="W29" s="1038"/>
      <c r="X29" s="1038"/>
      <c r="Y29" s="1038"/>
      <c r="Z29" s="1038"/>
      <c r="AA29" s="1038">
        <v>14</v>
      </c>
      <c r="AB29" s="1038"/>
      <c r="AC29" s="1038"/>
      <c r="AD29" s="1038"/>
      <c r="AE29" s="1039"/>
      <c r="AF29" s="1013">
        <v>10</v>
      </c>
      <c r="AG29" s="1014"/>
      <c r="AH29" s="1014"/>
      <c r="AI29" s="1014"/>
      <c r="AJ29" s="1015"/>
      <c r="AK29" s="974">
        <v>0</v>
      </c>
      <c r="AL29" s="965"/>
      <c r="AM29" s="965"/>
      <c r="AN29" s="965"/>
      <c r="AO29" s="965"/>
      <c r="AP29" s="965">
        <v>127</v>
      </c>
      <c r="AQ29" s="965"/>
      <c r="AR29" s="965"/>
      <c r="AS29" s="965"/>
      <c r="AT29" s="965"/>
      <c r="AU29" s="965">
        <v>0</v>
      </c>
      <c r="AV29" s="965"/>
      <c r="AW29" s="965"/>
      <c r="AX29" s="965"/>
      <c r="AY29" s="965"/>
      <c r="AZ29" s="1036" t="s">
        <v>482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18262</v>
      </c>
      <c r="R30" s="1038"/>
      <c r="S30" s="1038"/>
      <c r="T30" s="1038"/>
      <c r="U30" s="1038"/>
      <c r="V30" s="1038">
        <v>18059</v>
      </c>
      <c r="W30" s="1038"/>
      <c r="X30" s="1038"/>
      <c r="Y30" s="1038"/>
      <c r="Z30" s="1038"/>
      <c r="AA30" s="1038">
        <v>204</v>
      </c>
      <c r="AB30" s="1038"/>
      <c r="AC30" s="1038"/>
      <c r="AD30" s="1038"/>
      <c r="AE30" s="1039"/>
      <c r="AF30" s="1013">
        <v>204</v>
      </c>
      <c r="AG30" s="1014"/>
      <c r="AH30" s="1014"/>
      <c r="AI30" s="1014"/>
      <c r="AJ30" s="1015"/>
      <c r="AK30" s="974">
        <v>2902</v>
      </c>
      <c r="AL30" s="965"/>
      <c r="AM30" s="965"/>
      <c r="AN30" s="965"/>
      <c r="AO30" s="965"/>
      <c r="AP30" s="965">
        <v>0</v>
      </c>
      <c r="AQ30" s="965"/>
      <c r="AR30" s="965"/>
      <c r="AS30" s="965"/>
      <c r="AT30" s="965"/>
      <c r="AU30" s="965">
        <v>0</v>
      </c>
      <c r="AV30" s="965"/>
      <c r="AW30" s="965"/>
      <c r="AX30" s="965"/>
      <c r="AY30" s="965"/>
      <c r="AZ30" s="1036" t="s">
        <v>482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165</v>
      </c>
      <c r="R31" s="1038"/>
      <c r="S31" s="1038"/>
      <c r="T31" s="1038"/>
      <c r="U31" s="1038"/>
      <c r="V31" s="1038">
        <v>146</v>
      </c>
      <c r="W31" s="1038"/>
      <c r="X31" s="1038"/>
      <c r="Y31" s="1038"/>
      <c r="Z31" s="1038"/>
      <c r="AA31" s="1038">
        <v>19</v>
      </c>
      <c r="AB31" s="1038"/>
      <c r="AC31" s="1038"/>
      <c r="AD31" s="1038"/>
      <c r="AE31" s="1039"/>
      <c r="AF31" s="1013">
        <v>19</v>
      </c>
      <c r="AG31" s="1014"/>
      <c r="AH31" s="1014"/>
      <c r="AI31" s="1014"/>
      <c r="AJ31" s="1015"/>
      <c r="AK31" s="974">
        <v>2</v>
      </c>
      <c r="AL31" s="965"/>
      <c r="AM31" s="965"/>
      <c r="AN31" s="965"/>
      <c r="AO31" s="965"/>
      <c r="AP31" s="965">
        <v>13</v>
      </c>
      <c r="AQ31" s="965"/>
      <c r="AR31" s="965"/>
      <c r="AS31" s="965"/>
      <c r="AT31" s="965"/>
      <c r="AU31" s="965">
        <v>0</v>
      </c>
      <c r="AV31" s="965"/>
      <c r="AW31" s="965"/>
      <c r="AX31" s="965"/>
      <c r="AY31" s="965"/>
      <c r="AZ31" s="1036" t="s">
        <v>482</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2096</v>
      </c>
      <c r="R32" s="1038"/>
      <c r="S32" s="1038"/>
      <c r="T32" s="1038"/>
      <c r="U32" s="1038"/>
      <c r="V32" s="1038">
        <v>2046</v>
      </c>
      <c r="W32" s="1038"/>
      <c r="X32" s="1038"/>
      <c r="Y32" s="1038"/>
      <c r="Z32" s="1038"/>
      <c r="AA32" s="1038">
        <v>50</v>
      </c>
      <c r="AB32" s="1038"/>
      <c r="AC32" s="1038"/>
      <c r="AD32" s="1038"/>
      <c r="AE32" s="1039"/>
      <c r="AF32" s="1013">
        <v>50</v>
      </c>
      <c r="AG32" s="1014"/>
      <c r="AH32" s="1014"/>
      <c r="AI32" s="1014"/>
      <c r="AJ32" s="1015"/>
      <c r="AK32" s="974">
        <v>573</v>
      </c>
      <c r="AL32" s="965"/>
      <c r="AM32" s="965"/>
      <c r="AN32" s="965"/>
      <c r="AO32" s="965"/>
      <c r="AP32" s="965">
        <v>0</v>
      </c>
      <c r="AQ32" s="965"/>
      <c r="AR32" s="965"/>
      <c r="AS32" s="965"/>
      <c r="AT32" s="965"/>
      <c r="AU32" s="965">
        <v>0</v>
      </c>
      <c r="AV32" s="965"/>
      <c r="AW32" s="965"/>
      <c r="AX32" s="965"/>
      <c r="AY32" s="965"/>
      <c r="AZ32" s="1036" t="s">
        <v>482</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1576</v>
      </c>
      <c r="R33" s="1038"/>
      <c r="S33" s="1038"/>
      <c r="T33" s="1038"/>
      <c r="U33" s="1038"/>
      <c r="V33" s="1038">
        <v>1502</v>
      </c>
      <c r="W33" s="1038"/>
      <c r="X33" s="1038"/>
      <c r="Y33" s="1038"/>
      <c r="Z33" s="1038"/>
      <c r="AA33" s="1038">
        <v>74</v>
      </c>
      <c r="AB33" s="1038"/>
      <c r="AC33" s="1038"/>
      <c r="AD33" s="1038"/>
      <c r="AE33" s="1039"/>
      <c r="AF33" s="1013">
        <v>24</v>
      </c>
      <c r="AG33" s="1014"/>
      <c r="AH33" s="1014"/>
      <c r="AI33" s="1014"/>
      <c r="AJ33" s="1015"/>
      <c r="AK33" s="974">
        <v>406</v>
      </c>
      <c r="AL33" s="965"/>
      <c r="AM33" s="965"/>
      <c r="AN33" s="965"/>
      <c r="AO33" s="965"/>
      <c r="AP33" s="965">
        <v>277</v>
      </c>
      <c r="AQ33" s="965"/>
      <c r="AR33" s="965"/>
      <c r="AS33" s="965"/>
      <c r="AT33" s="965"/>
      <c r="AU33" s="965">
        <v>0</v>
      </c>
      <c r="AV33" s="965"/>
      <c r="AW33" s="965"/>
      <c r="AX33" s="965"/>
      <c r="AY33" s="965"/>
      <c r="AZ33" s="1036" t="s">
        <v>482</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17410</v>
      </c>
      <c r="R34" s="1038"/>
      <c r="S34" s="1038"/>
      <c r="T34" s="1038"/>
      <c r="U34" s="1038"/>
      <c r="V34" s="1038">
        <v>16893</v>
      </c>
      <c r="W34" s="1038"/>
      <c r="X34" s="1038"/>
      <c r="Y34" s="1038"/>
      <c r="Z34" s="1038"/>
      <c r="AA34" s="1038">
        <v>517</v>
      </c>
      <c r="AB34" s="1038"/>
      <c r="AC34" s="1038"/>
      <c r="AD34" s="1038"/>
      <c r="AE34" s="1039"/>
      <c r="AF34" s="1013">
        <v>7160</v>
      </c>
      <c r="AG34" s="1014"/>
      <c r="AH34" s="1014"/>
      <c r="AI34" s="1014"/>
      <c r="AJ34" s="1015"/>
      <c r="AK34" s="974">
        <v>1585</v>
      </c>
      <c r="AL34" s="965"/>
      <c r="AM34" s="965"/>
      <c r="AN34" s="965"/>
      <c r="AO34" s="965"/>
      <c r="AP34" s="965">
        <v>17647</v>
      </c>
      <c r="AQ34" s="965"/>
      <c r="AR34" s="965"/>
      <c r="AS34" s="965"/>
      <c r="AT34" s="965"/>
      <c r="AU34" s="965">
        <v>9653</v>
      </c>
      <c r="AV34" s="965"/>
      <c r="AW34" s="965"/>
      <c r="AX34" s="965"/>
      <c r="AY34" s="965"/>
      <c r="AZ34" s="1036" t="s">
        <v>482</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376</v>
      </c>
      <c r="R35" s="1038"/>
      <c r="S35" s="1038"/>
      <c r="T35" s="1038"/>
      <c r="U35" s="1038"/>
      <c r="V35" s="1038">
        <v>348</v>
      </c>
      <c r="W35" s="1038"/>
      <c r="X35" s="1038"/>
      <c r="Y35" s="1038"/>
      <c r="Z35" s="1038"/>
      <c r="AA35" s="1038">
        <v>28</v>
      </c>
      <c r="AB35" s="1038"/>
      <c r="AC35" s="1038"/>
      <c r="AD35" s="1038"/>
      <c r="AE35" s="1039"/>
      <c r="AF35" s="1013">
        <v>28</v>
      </c>
      <c r="AG35" s="1014"/>
      <c r="AH35" s="1014"/>
      <c r="AI35" s="1014"/>
      <c r="AJ35" s="1015"/>
      <c r="AK35" s="974">
        <v>133</v>
      </c>
      <c r="AL35" s="965"/>
      <c r="AM35" s="965"/>
      <c r="AN35" s="965"/>
      <c r="AO35" s="965"/>
      <c r="AP35" s="965">
        <v>135</v>
      </c>
      <c r="AQ35" s="965"/>
      <c r="AR35" s="965"/>
      <c r="AS35" s="965"/>
      <c r="AT35" s="965"/>
      <c r="AU35" s="965">
        <v>126</v>
      </c>
      <c r="AV35" s="965"/>
      <c r="AW35" s="965"/>
      <c r="AX35" s="965"/>
      <c r="AY35" s="965"/>
      <c r="AZ35" s="1036" t="s">
        <v>482</v>
      </c>
      <c r="BA35" s="1036"/>
      <c r="BB35" s="1036"/>
      <c r="BC35" s="1036"/>
      <c r="BD35" s="1036"/>
      <c r="BE35" s="1026" t="s">
        <v>389</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413</v>
      </c>
      <c r="R36" s="1038"/>
      <c r="S36" s="1038"/>
      <c r="T36" s="1038"/>
      <c r="U36" s="1038"/>
      <c r="V36" s="1038">
        <v>407</v>
      </c>
      <c r="W36" s="1038"/>
      <c r="X36" s="1038"/>
      <c r="Y36" s="1038"/>
      <c r="Z36" s="1038"/>
      <c r="AA36" s="1038">
        <v>7</v>
      </c>
      <c r="AB36" s="1038"/>
      <c r="AC36" s="1038"/>
      <c r="AD36" s="1038"/>
      <c r="AE36" s="1039"/>
      <c r="AF36" s="1013">
        <v>7</v>
      </c>
      <c r="AG36" s="1014"/>
      <c r="AH36" s="1014"/>
      <c r="AI36" s="1014"/>
      <c r="AJ36" s="1015"/>
      <c r="AK36" s="974">
        <v>63</v>
      </c>
      <c r="AL36" s="965"/>
      <c r="AM36" s="965"/>
      <c r="AN36" s="965"/>
      <c r="AO36" s="965"/>
      <c r="AP36" s="965">
        <v>473</v>
      </c>
      <c r="AQ36" s="965"/>
      <c r="AR36" s="965"/>
      <c r="AS36" s="965"/>
      <c r="AT36" s="965"/>
      <c r="AU36" s="965">
        <v>267</v>
      </c>
      <c r="AV36" s="965"/>
      <c r="AW36" s="965"/>
      <c r="AX36" s="965"/>
      <c r="AY36" s="965"/>
      <c r="AZ36" s="1036" t="s">
        <v>482</v>
      </c>
      <c r="BA36" s="1036"/>
      <c r="BB36" s="1036"/>
      <c r="BC36" s="1036"/>
      <c r="BD36" s="1036"/>
      <c r="BE36" s="1026" t="s">
        <v>389</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391</v>
      </c>
      <c r="C37" s="1032"/>
      <c r="D37" s="1032"/>
      <c r="E37" s="1032"/>
      <c r="F37" s="1032"/>
      <c r="G37" s="1032"/>
      <c r="H37" s="1032"/>
      <c r="I37" s="1032"/>
      <c r="J37" s="1032"/>
      <c r="K37" s="1032"/>
      <c r="L37" s="1032"/>
      <c r="M37" s="1032"/>
      <c r="N37" s="1032"/>
      <c r="O37" s="1032"/>
      <c r="P37" s="1033"/>
      <c r="Q37" s="1037">
        <v>13712</v>
      </c>
      <c r="R37" s="1038"/>
      <c r="S37" s="1038"/>
      <c r="T37" s="1038"/>
      <c r="U37" s="1038"/>
      <c r="V37" s="1038">
        <v>13609</v>
      </c>
      <c r="W37" s="1038"/>
      <c r="X37" s="1038"/>
      <c r="Y37" s="1038"/>
      <c r="Z37" s="1038"/>
      <c r="AA37" s="1038">
        <v>102</v>
      </c>
      <c r="AB37" s="1038"/>
      <c r="AC37" s="1038"/>
      <c r="AD37" s="1038"/>
      <c r="AE37" s="1039"/>
      <c r="AF37" s="1013">
        <v>86</v>
      </c>
      <c r="AG37" s="1014"/>
      <c r="AH37" s="1014"/>
      <c r="AI37" s="1014"/>
      <c r="AJ37" s="1015"/>
      <c r="AK37" s="974">
        <v>3363</v>
      </c>
      <c r="AL37" s="965"/>
      <c r="AM37" s="965"/>
      <c r="AN37" s="965"/>
      <c r="AO37" s="965"/>
      <c r="AP37" s="965">
        <v>63007</v>
      </c>
      <c r="AQ37" s="965"/>
      <c r="AR37" s="965"/>
      <c r="AS37" s="965"/>
      <c r="AT37" s="965"/>
      <c r="AU37" s="965">
        <v>43853</v>
      </c>
      <c r="AV37" s="965"/>
      <c r="AW37" s="965"/>
      <c r="AX37" s="965"/>
      <c r="AY37" s="965"/>
      <c r="AZ37" s="1036" t="s">
        <v>482</v>
      </c>
      <c r="BA37" s="1036"/>
      <c r="BB37" s="1036"/>
      <c r="BC37" s="1036"/>
      <c r="BD37" s="1036"/>
      <c r="BE37" s="1026" t="s">
        <v>389</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392</v>
      </c>
      <c r="C38" s="1032"/>
      <c r="D38" s="1032"/>
      <c r="E38" s="1032"/>
      <c r="F38" s="1032"/>
      <c r="G38" s="1032"/>
      <c r="H38" s="1032"/>
      <c r="I38" s="1032"/>
      <c r="J38" s="1032"/>
      <c r="K38" s="1032"/>
      <c r="L38" s="1032"/>
      <c r="M38" s="1032"/>
      <c r="N38" s="1032"/>
      <c r="O38" s="1032"/>
      <c r="P38" s="1033"/>
      <c r="Q38" s="1037">
        <v>496</v>
      </c>
      <c r="R38" s="1038"/>
      <c r="S38" s="1038"/>
      <c r="T38" s="1038"/>
      <c r="U38" s="1038"/>
      <c r="V38" s="1038">
        <v>486</v>
      </c>
      <c r="W38" s="1038"/>
      <c r="X38" s="1038"/>
      <c r="Y38" s="1038"/>
      <c r="Z38" s="1038"/>
      <c r="AA38" s="1038">
        <v>10</v>
      </c>
      <c r="AB38" s="1038"/>
      <c r="AC38" s="1038"/>
      <c r="AD38" s="1038"/>
      <c r="AE38" s="1039"/>
      <c r="AF38" s="1013">
        <v>10</v>
      </c>
      <c r="AG38" s="1014"/>
      <c r="AH38" s="1014"/>
      <c r="AI38" s="1014"/>
      <c r="AJ38" s="1015"/>
      <c r="AK38" s="974">
        <v>198</v>
      </c>
      <c r="AL38" s="965"/>
      <c r="AM38" s="965"/>
      <c r="AN38" s="965"/>
      <c r="AO38" s="965"/>
      <c r="AP38" s="965">
        <v>2612</v>
      </c>
      <c r="AQ38" s="965"/>
      <c r="AR38" s="965"/>
      <c r="AS38" s="965"/>
      <c r="AT38" s="965"/>
      <c r="AU38" s="965">
        <v>2324</v>
      </c>
      <c r="AV38" s="965"/>
      <c r="AW38" s="965"/>
      <c r="AX38" s="965"/>
      <c r="AY38" s="965"/>
      <c r="AZ38" s="1036" t="s">
        <v>482</v>
      </c>
      <c r="BA38" s="1036"/>
      <c r="BB38" s="1036"/>
      <c r="BC38" s="1036"/>
      <c r="BD38" s="1036"/>
      <c r="BE38" s="1026" t="s">
        <v>389</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555</v>
      </c>
      <c r="C39" s="1032"/>
      <c r="D39" s="1032"/>
      <c r="E39" s="1032"/>
      <c r="F39" s="1032"/>
      <c r="G39" s="1032"/>
      <c r="H39" s="1032"/>
      <c r="I39" s="1032"/>
      <c r="J39" s="1032"/>
      <c r="K39" s="1032"/>
      <c r="L39" s="1032"/>
      <c r="M39" s="1032"/>
      <c r="N39" s="1032"/>
      <c r="O39" s="1032"/>
      <c r="P39" s="1033"/>
      <c r="Q39" s="1037">
        <v>0</v>
      </c>
      <c r="R39" s="1038"/>
      <c r="S39" s="1038"/>
      <c r="T39" s="1038"/>
      <c r="U39" s="1038"/>
      <c r="V39" s="1038">
        <v>0</v>
      </c>
      <c r="W39" s="1038"/>
      <c r="X39" s="1038"/>
      <c r="Y39" s="1038"/>
      <c r="Z39" s="1038"/>
      <c r="AA39" s="1038">
        <v>0</v>
      </c>
      <c r="AB39" s="1038"/>
      <c r="AC39" s="1038"/>
      <c r="AD39" s="1038"/>
      <c r="AE39" s="1039"/>
      <c r="AF39" s="1013" t="s">
        <v>111</v>
      </c>
      <c r="AG39" s="1014"/>
      <c r="AH39" s="1014"/>
      <c r="AI39" s="1014"/>
      <c r="AJ39" s="1015"/>
      <c r="AK39" s="974">
        <v>0</v>
      </c>
      <c r="AL39" s="965"/>
      <c r="AM39" s="965"/>
      <c r="AN39" s="965"/>
      <c r="AO39" s="965"/>
      <c r="AP39" s="965">
        <v>0</v>
      </c>
      <c r="AQ39" s="965"/>
      <c r="AR39" s="965"/>
      <c r="AS39" s="965"/>
      <c r="AT39" s="965"/>
      <c r="AU39" s="965">
        <v>0</v>
      </c>
      <c r="AV39" s="965"/>
      <c r="AW39" s="965"/>
      <c r="AX39" s="965"/>
      <c r="AY39" s="965"/>
      <c r="AZ39" s="1036" t="s">
        <v>482</v>
      </c>
      <c r="BA39" s="1036"/>
      <c r="BB39" s="1036"/>
      <c r="BC39" s="1036"/>
      <c r="BD39" s="1036"/>
      <c r="BE39" s="1026" t="s">
        <v>389</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8236</v>
      </c>
      <c r="AG63" s="953"/>
      <c r="AH63" s="953"/>
      <c r="AI63" s="953"/>
      <c r="AJ63" s="1024"/>
      <c r="AK63" s="1025"/>
      <c r="AL63" s="957"/>
      <c r="AM63" s="957"/>
      <c r="AN63" s="957"/>
      <c r="AO63" s="957"/>
      <c r="AP63" s="953">
        <v>84291</v>
      </c>
      <c r="AQ63" s="953"/>
      <c r="AR63" s="953"/>
      <c r="AS63" s="953"/>
      <c r="AT63" s="953"/>
      <c r="AU63" s="953">
        <v>56223</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397</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541</v>
      </c>
      <c r="C68" s="980"/>
      <c r="D68" s="980"/>
      <c r="E68" s="980"/>
      <c r="F68" s="980"/>
      <c r="G68" s="980"/>
      <c r="H68" s="980"/>
      <c r="I68" s="980"/>
      <c r="J68" s="980"/>
      <c r="K68" s="980"/>
      <c r="L68" s="980"/>
      <c r="M68" s="980"/>
      <c r="N68" s="980"/>
      <c r="O68" s="980"/>
      <c r="P68" s="981"/>
      <c r="Q68" s="982">
        <v>7461</v>
      </c>
      <c r="R68" s="976"/>
      <c r="S68" s="976"/>
      <c r="T68" s="976"/>
      <c r="U68" s="976"/>
      <c r="V68" s="976">
        <v>7269</v>
      </c>
      <c r="W68" s="976"/>
      <c r="X68" s="976"/>
      <c r="Y68" s="976"/>
      <c r="Z68" s="976"/>
      <c r="AA68" s="976">
        <f>Q68-V68</f>
        <v>192</v>
      </c>
      <c r="AB68" s="976"/>
      <c r="AC68" s="976"/>
      <c r="AD68" s="976"/>
      <c r="AE68" s="976"/>
      <c r="AF68" s="976">
        <v>187</v>
      </c>
      <c r="AG68" s="976"/>
      <c r="AH68" s="976"/>
      <c r="AI68" s="976"/>
      <c r="AJ68" s="976"/>
      <c r="AK68" s="976">
        <v>0</v>
      </c>
      <c r="AL68" s="976"/>
      <c r="AM68" s="976"/>
      <c r="AN68" s="976"/>
      <c r="AO68" s="976"/>
      <c r="AP68" s="976">
        <v>3550</v>
      </c>
      <c r="AQ68" s="976"/>
      <c r="AR68" s="976"/>
      <c r="AS68" s="976"/>
      <c r="AT68" s="976"/>
      <c r="AU68" s="976">
        <v>2547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1">
        <v>33</v>
      </c>
      <c r="R69" s="965"/>
      <c r="S69" s="965"/>
      <c r="T69" s="965"/>
      <c r="U69" s="965"/>
      <c r="V69" s="965">
        <v>27</v>
      </c>
      <c r="W69" s="965"/>
      <c r="X69" s="965"/>
      <c r="Y69" s="965"/>
      <c r="Z69" s="965"/>
      <c r="AA69" s="965">
        <f t="shared" ref="AA69:AA75" si="0">Q69-V69</f>
        <v>6</v>
      </c>
      <c r="AB69" s="965"/>
      <c r="AC69" s="965"/>
      <c r="AD69" s="965"/>
      <c r="AE69" s="965"/>
      <c r="AF69" s="965">
        <v>7</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1">
        <v>669</v>
      </c>
      <c r="R70" s="965"/>
      <c r="S70" s="965"/>
      <c r="T70" s="965"/>
      <c r="U70" s="965"/>
      <c r="V70" s="965">
        <v>631</v>
      </c>
      <c r="W70" s="965"/>
      <c r="X70" s="965"/>
      <c r="Y70" s="965"/>
      <c r="Z70" s="965"/>
      <c r="AA70" s="965">
        <f t="shared" si="0"/>
        <v>38</v>
      </c>
      <c r="AB70" s="965"/>
      <c r="AC70" s="965"/>
      <c r="AD70" s="965"/>
      <c r="AE70" s="965"/>
      <c r="AF70" s="965">
        <v>38</v>
      </c>
      <c r="AG70" s="965"/>
      <c r="AH70" s="965"/>
      <c r="AI70" s="965"/>
      <c r="AJ70" s="965"/>
      <c r="AK70" s="965">
        <v>12</v>
      </c>
      <c r="AL70" s="965"/>
      <c r="AM70" s="965"/>
      <c r="AN70" s="965"/>
      <c r="AO70" s="965"/>
      <c r="AP70" s="965">
        <v>42</v>
      </c>
      <c r="AQ70" s="965"/>
      <c r="AR70" s="965"/>
      <c r="AS70" s="965"/>
      <c r="AT70" s="965"/>
      <c r="AU70" s="965">
        <v>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544</v>
      </c>
      <c r="C71" s="969"/>
      <c r="D71" s="969"/>
      <c r="E71" s="969"/>
      <c r="F71" s="969"/>
      <c r="G71" s="969"/>
      <c r="H71" s="969"/>
      <c r="I71" s="969"/>
      <c r="J71" s="969"/>
      <c r="K71" s="969"/>
      <c r="L71" s="969"/>
      <c r="M71" s="969"/>
      <c r="N71" s="969"/>
      <c r="O71" s="969"/>
      <c r="P71" s="970"/>
      <c r="Q71" s="971">
        <v>7849</v>
      </c>
      <c r="R71" s="965"/>
      <c r="S71" s="965"/>
      <c r="T71" s="965"/>
      <c r="U71" s="965"/>
      <c r="V71" s="965">
        <v>7066</v>
      </c>
      <c r="W71" s="965"/>
      <c r="X71" s="965"/>
      <c r="Y71" s="965"/>
      <c r="Z71" s="965"/>
      <c r="AA71" s="965">
        <f t="shared" si="0"/>
        <v>783</v>
      </c>
      <c r="AB71" s="965"/>
      <c r="AC71" s="965"/>
      <c r="AD71" s="965"/>
      <c r="AE71" s="965"/>
      <c r="AF71" s="965">
        <v>6584</v>
      </c>
      <c r="AG71" s="965"/>
      <c r="AH71" s="965"/>
      <c r="AI71" s="965"/>
      <c r="AJ71" s="965"/>
      <c r="AK71" s="965">
        <v>246</v>
      </c>
      <c r="AL71" s="965"/>
      <c r="AM71" s="965"/>
      <c r="AN71" s="965"/>
      <c r="AO71" s="965"/>
      <c r="AP71" s="965">
        <v>14800</v>
      </c>
      <c r="AQ71" s="965"/>
      <c r="AR71" s="965"/>
      <c r="AS71" s="965"/>
      <c r="AT71" s="965"/>
      <c r="AU71" s="965">
        <v>576</v>
      </c>
      <c r="AV71" s="965"/>
      <c r="AW71" s="965"/>
      <c r="AX71" s="965"/>
      <c r="AY71" s="965"/>
      <c r="AZ71" s="966" t="s">
        <v>557</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545</v>
      </c>
      <c r="C72" s="969"/>
      <c r="D72" s="969"/>
      <c r="E72" s="969"/>
      <c r="F72" s="969"/>
      <c r="G72" s="969"/>
      <c r="H72" s="969"/>
      <c r="I72" s="969"/>
      <c r="J72" s="969"/>
      <c r="K72" s="969"/>
      <c r="L72" s="969"/>
      <c r="M72" s="969"/>
      <c r="N72" s="969"/>
      <c r="O72" s="969"/>
      <c r="P72" s="970"/>
      <c r="Q72" s="971">
        <v>483</v>
      </c>
      <c r="R72" s="965"/>
      <c r="S72" s="965"/>
      <c r="T72" s="965"/>
      <c r="U72" s="965"/>
      <c r="V72" s="965">
        <v>453</v>
      </c>
      <c r="W72" s="965"/>
      <c r="X72" s="965"/>
      <c r="Y72" s="965"/>
      <c r="Z72" s="965"/>
      <c r="AA72" s="965">
        <f t="shared" si="0"/>
        <v>30</v>
      </c>
      <c r="AB72" s="965"/>
      <c r="AC72" s="965"/>
      <c r="AD72" s="965"/>
      <c r="AE72" s="965"/>
      <c r="AF72" s="965">
        <v>30</v>
      </c>
      <c r="AG72" s="965"/>
      <c r="AH72" s="965"/>
      <c r="AI72" s="965"/>
      <c r="AJ72" s="965"/>
      <c r="AK72" s="965">
        <v>11</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546</v>
      </c>
      <c r="C73" s="969"/>
      <c r="D73" s="969"/>
      <c r="E73" s="969"/>
      <c r="F73" s="969"/>
      <c r="G73" s="969"/>
      <c r="H73" s="969"/>
      <c r="I73" s="969"/>
      <c r="J73" s="969"/>
      <c r="K73" s="969"/>
      <c r="L73" s="969"/>
      <c r="M73" s="969"/>
      <c r="N73" s="969"/>
      <c r="O73" s="969"/>
      <c r="P73" s="970"/>
      <c r="Q73" s="971">
        <v>154969</v>
      </c>
      <c r="R73" s="965"/>
      <c r="S73" s="965"/>
      <c r="T73" s="965"/>
      <c r="U73" s="965"/>
      <c r="V73" s="965">
        <v>149805</v>
      </c>
      <c r="W73" s="965"/>
      <c r="X73" s="965"/>
      <c r="Y73" s="965"/>
      <c r="Z73" s="965"/>
      <c r="AA73" s="965">
        <f t="shared" si="0"/>
        <v>5164</v>
      </c>
      <c r="AB73" s="965"/>
      <c r="AC73" s="965"/>
      <c r="AD73" s="965"/>
      <c r="AE73" s="965"/>
      <c r="AF73" s="965">
        <v>5163</v>
      </c>
      <c r="AG73" s="965"/>
      <c r="AH73" s="965"/>
      <c r="AI73" s="965"/>
      <c r="AJ73" s="965"/>
      <c r="AK73" s="965">
        <v>2726</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547</v>
      </c>
      <c r="C74" s="969"/>
      <c r="D74" s="969"/>
      <c r="E74" s="969"/>
      <c r="F74" s="969"/>
      <c r="G74" s="969"/>
      <c r="H74" s="969"/>
      <c r="I74" s="969"/>
      <c r="J74" s="969"/>
      <c r="K74" s="969"/>
      <c r="L74" s="969"/>
      <c r="M74" s="969"/>
      <c r="N74" s="969"/>
      <c r="O74" s="969"/>
      <c r="P74" s="970"/>
      <c r="Q74" s="971">
        <v>202</v>
      </c>
      <c r="R74" s="965"/>
      <c r="S74" s="965"/>
      <c r="T74" s="965"/>
      <c r="U74" s="965"/>
      <c r="V74" s="965">
        <v>193</v>
      </c>
      <c r="W74" s="965"/>
      <c r="X74" s="965"/>
      <c r="Y74" s="965"/>
      <c r="Z74" s="965"/>
      <c r="AA74" s="965">
        <f t="shared" si="0"/>
        <v>9</v>
      </c>
      <c r="AB74" s="965"/>
      <c r="AC74" s="965"/>
      <c r="AD74" s="965"/>
      <c r="AE74" s="965"/>
      <c r="AF74" s="965">
        <v>9</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548</v>
      </c>
      <c r="C75" s="969"/>
      <c r="D75" s="969"/>
      <c r="E75" s="969"/>
      <c r="F75" s="969"/>
      <c r="G75" s="969"/>
      <c r="H75" s="969"/>
      <c r="I75" s="969"/>
      <c r="J75" s="969"/>
      <c r="K75" s="969"/>
      <c r="L75" s="969"/>
      <c r="M75" s="969"/>
      <c r="N75" s="969"/>
      <c r="O75" s="969"/>
      <c r="P75" s="970"/>
      <c r="Q75" s="972">
        <v>7</v>
      </c>
      <c r="R75" s="973"/>
      <c r="S75" s="973"/>
      <c r="T75" s="973"/>
      <c r="U75" s="974"/>
      <c r="V75" s="975">
        <v>5</v>
      </c>
      <c r="W75" s="973"/>
      <c r="X75" s="973"/>
      <c r="Y75" s="973"/>
      <c r="Z75" s="974"/>
      <c r="AA75" s="975">
        <f t="shared" si="0"/>
        <v>2</v>
      </c>
      <c r="AB75" s="973"/>
      <c r="AC75" s="973"/>
      <c r="AD75" s="973"/>
      <c r="AE75" s="974"/>
      <c r="AF75" s="975">
        <v>2</v>
      </c>
      <c r="AG75" s="973"/>
      <c r="AH75" s="973"/>
      <c r="AI75" s="973"/>
      <c r="AJ75" s="974"/>
      <c r="AK75" s="975">
        <v>0</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12020</v>
      </c>
      <c r="AG88" s="953"/>
      <c r="AH88" s="953"/>
      <c r="AI88" s="953"/>
      <c r="AJ88" s="953"/>
      <c r="AK88" s="957"/>
      <c r="AL88" s="957"/>
      <c r="AM88" s="957"/>
      <c r="AN88" s="957"/>
      <c r="AO88" s="957"/>
      <c r="AP88" s="953">
        <v>18392</v>
      </c>
      <c r="AQ88" s="953"/>
      <c r="AR88" s="953"/>
      <c r="AS88" s="953"/>
      <c r="AT88" s="953"/>
      <c r="AU88" s="953">
        <v>3126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771</v>
      </c>
      <c r="CS102" s="945"/>
      <c r="CT102" s="945"/>
      <c r="CU102" s="945"/>
      <c r="CV102" s="946"/>
      <c r="CW102" s="944">
        <v>4</v>
      </c>
      <c r="CX102" s="945"/>
      <c r="CY102" s="945"/>
      <c r="CZ102" s="945"/>
      <c r="DA102" s="946"/>
      <c r="DB102" s="944">
        <v>0</v>
      </c>
      <c r="DC102" s="945"/>
      <c r="DD102" s="945"/>
      <c r="DE102" s="945"/>
      <c r="DF102" s="946"/>
      <c r="DG102" s="944">
        <v>0</v>
      </c>
      <c r="DH102" s="945"/>
      <c r="DI102" s="945"/>
      <c r="DJ102" s="945"/>
      <c r="DK102" s="946"/>
      <c r="DL102" s="944">
        <v>138</v>
      </c>
      <c r="DM102" s="945"/>
      <c r="DN102" s="945"/>
      <c r="DO102" s="945"/>
      <c r="DP102" s="946"/>
      <c r="DQ102" s="944">
        <v>18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285</v>
      </c>
      <c r="AG109" s="886"/>
      <c r="AH109" s="886"/>
      <c r="AI109" s="886"/>
      <c r="AJ109" s="887"/>
      <c r="AK109" s="888" t="s">
        <v>284</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285</v>
      </c>
      <c r="BW109" s="886"/>
      <c r="BX109" s="886"/>
      <c r="BY109" s="886"/>
      <c r="BZ109" s="887"/>
      <c r="CA109" s="888" t="s">
        <v>284</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285</v>
      </c>
      <c r="DM109" s="886"/>
      <c r="DN109" s="886"/>
      <c r="DO109" s="886"/>
      <c r="DP109" s="887"/>
      <c r="DQ109" s="888" t="s">
        <v>284</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10191167</v>
      </c>
      <c r="AB110" s="871"/>
      <c r="AC110" s="871"/>
      <c r="AD110" s="871"/>
      <c r="AE110" s="872"/>
      <c r="AF110" s="873">
        <v>10066698</v>
      </c>
      <c r="AG110" s="871"/>
      <c r="AH110" s="871"/>
      <c r="AI110" s="871"/>
      <c r="AJ110" s="872"/>
      <c r="AK110" s="873">
        <v>9827255</v>
      </c>
      <c r="AL110" s="871"/>
      <c r="AM110" s="871"/>
      <c r="AN110" s="871"/>
      <c r="AO110" s="872"/>
      <c r="AP110" s="874">
        <v>23.4</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96727510</v>
      </c>
      <c r="BR110" s="798"/>
      <c r="BS110" s="798"/>
      <c r="BT110" s="798"/>
      <c r="BU110" s="798"/>
      <c r="BV110" s="798">
        <v>96418904</v>
      </c>
      <c r="BW110" s="798"/>
      <c r="BX110" s="798"/>
      <c r="BY110" s="798"/>
      <c r="BZ110" s="798"/>
      <c r="CA110" s="798">
        <v>96259211</v>
      </c>
      <c r="CB110" s="798"/>
      <c r="CC110" s="798"/>
      <c r="CD110" s="798"/>
      <c r="CE110" s="798"/>
      <c r="CF110" s="859">
        <v>228.9</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1458279</v>
      </c>
      <c r="BR111" s="769"/>
      <c r="BS111" s="769"/>
      <c r="BT111" s="769"/>
      <c r="BU111" s="769"/>
      <c r="BV111" s="769">
        <v>1319351</v>
      </c>
      <c r="BW111" s="769"/>
      <c r="BX111" s="769"/>
      <c r="BY111" s="769"/>
      <c r="BZ111" s="769"/>
      <c r="CA111" s="769">
        <v>1171235</v>
      </c>
      <c r="CB111" s="769"/>
      <c r="CC111" s="769"/>
      <c r="CD111" s="769"/>
      <c r="CE111" s="769"/>
      <c r="CF111" s="846">
        <v>2.8</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816154</v>
      </c>
      <c r="DH111" s="769"/>
      <c r="DI111" s="769"/>
      <c r="DJ111" s="769"/>
      <c r="DK111" s="769"/>
      <c r="DL111" s="769">
        <v>763856</v>
      </c>
      <c r="DM111" s="769"/>
      <c r="DN111" s="769"/>
      <c r="DO111" s="769"/>
      <c r="DP111" s="769"/>
      <c r="DQ111" s="769">
        <v>706702</v>
      </c>
      <c r="DR111" s="769"/>
      <c r="DS111" s="769"/>
      <c r="DT111" s="769"/>
      <c r="DU111" s="769"/>
      <c r="DV111" s="821">
        <v>1.7</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99020</v>
      </c>
      <c r="AB112" s="782"/>
      <c r="AC112" s="782"/>
      <c r="AD112" s="782"/>
      <c r="AE112" s="783"/>
      <c r="AF112" s="784">
        <v>99020</v>
      </c>
      <c r="AG112" s="782"/>
      <c r="AH112" s="782"/>
      <c r="AI112" s="782"/>
      <c r="AJ112" s="783"/>
      <c r="AK112" s="784">
        <v>99020</v>
      </c>
      <c r="AL112" s="782"/>
      <c r="AM112" s="782"/>
      <c r="AN112" s="782"/>
      <c r="AO112" s="783"/>
      <c r="AP112" s="752">
        <v>0.2</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58413642</v>
      </c>
      <c r="BR112" s="769"/>
      <c r="BS112" s="769"/>
      <c r="BT112" s="769"/>
      <c r="BU112" s="769"/>
      <c r="BV112" s="769">
        <v>57135640</v>
      </c>
      <c r="BW112" s="769"/>
      <c r="BX112" s="769"/>
      <c r="BY112" s="769"/>
      <c r="BZ112" s="769"/>
      <c r="CA112" s="769">
        <v>56224179</v>
      </c>
      <c r="CB112" s="769"/>
      <c r="CC112" s="769"/>
      <c r="CD112" s="769"/>
      <c r="CE112" s="769"/>
      <c r="CF112" s="846">
        <v>133.69999999999999</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642125</v>
      </c>
      <c r="DH112" s="769"/>
      <c r="DI112" s="769"/>
      <c r="DJ112" s="769"/>
      <c r="DK112" s="769"/>
      <c r="DL112" s="769">
        <v>555495</v>
      </c>
      <c r="DM112" s="769"/>
      <c r="DN112" s="769"/>
      <c r="DO112" s="769"/>
      <c r="DP112" s="769"/>
      <c r="DQ112" s="769">
        <v>464533</v>
      </c>
      <c r="DR112" s="769"/>
      <c r="DS112" s="769"/>
      <c r="DT112" s="769"/>
      <c r="DU112" s="769"/>
      <c r="DV112" s="821">
        <v>1.1000000000000001</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4093612</v>
      </c>
      <c r="AB113" s="907"/>
      <c r="AC113" s="907"/>
      <c r="AD113" s="907"/>
      <c r="AE113" s="908"/>
      <c r="AF113" s="909">
        <v>4124701</v>
      </c>
      <c r="AG113" s="907"/>
      <c r="AH113" s="907"/>
      <c r="AI113" s="907"/>
      <c r="AJ113" s="908"/>
      <c r="AK113" s="909">
        <v>4119239</v>
      </c>
      <c r="AL113" s="907"/>
      <c r="AM113" s="907"/>
      <c r="AN113" s="907"/>
      <c r="AO113" s="908"/>
      <c r="AP113" s="910">
        <v>9.8000000000000007</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3710237</v>
      </c>
      <c r="BR113" s="769"/>
      <c r="BS113" s="769"/>
      <c r="BT113" s="769"/>
      <c r="BU113" s="769"/>
      <c r="BV113" s="769">
        <v>3261472</v>
      </c>
      <c r="BW113" s="769"/>
      <c r="BX113" s="769"/>
      <c r="BY113" s="769"/>
      <c r="BZ113" s="769"/>
      <c r="CA113" s="769">
        <v>3125385</v>
      </c>
      <c r="CB113" s="769"/>
      <c r="CC113" s="769"/>
      <c r="CD113" s="769"/>
      <c r="CE113" s="769"/>
      <c r="CF113" s="846">
        <v>7.4</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688901</v>
      </c>
      <c r="AB114" s="782"/>
      <c r="AC114" s="782"/>
      <c r="AD114" s="782"/>
      <c r="AE114" s="783"/>
      <c r="AF114" s="784">
        <v>604446</v>
      </c>
      <c r="AG114" s="782"/>
      <c r="AH114" s="782"/>
      <c r="AI114" s="782"/>
      <c r="AJ114" s="783"/>
      <c r="AK114" s="784">
        <v>614200</v>
      </c>
      <c r="AL114" s="782"/>
      <c r="AM114" s="782"/>
      <c r="AN114" s="782"/>
      <c r="AO114" s="783"/>
      <c r="AP114" s="752">
        <v>1.5</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12180460</v>
      </c>
      <c r="BR114" s="769"/>
      <c r="BS114" s="769"/>
      <c r="BT114" s="769"/>
      <c r="BU114" s="769"/>
      <c r="BV114" s="769">
        <v>11630329</v>
      </c>
      <c r="BW114" s="769"/>
      <c r="BX114" s="769"/>
      <c r="BY114" s="769"/>
      <c r="BZ114" s="769"/>
      <c r="CA114" s="769">
        <v>11049133</v>
      </c>
      <c r="CB114" s="769"/>
      <c r="CC114" s="769"/>
      <c r="CD114" s="769"/>
      <c r="CE114" s="769"/>
      <c r="CF114" s="846">
        <v>26.3</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195959</v>
      </c>
      <c r="AB115" s="907"/>
      <c r="AC115" s="907"/>
      <c r="AD115" s="907"/>
      <c r="AE115" s="908"/>
      <c r="AF115" s="909">
        <v>207906</v>
      </c>
      <c r="AG115" s="907"/>
      <c r="AH115" s="907"/>
      <c r="AI115" s="907"/>
      <c r="AJ115" s="908"/>
      <c r="AK115" s="909">
        <v>198226</v>
      </c>
      <c r="AL115" s="907"/>
      <c r="AM115" s="907"/>
      <c r="AN115" s="907"/>
      <c r="AO115" s="908"/>
      <c r="AP115" s="910">
        <v>0.5</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v>33816</v>
      </c>
      <c r="BR115" s="769"/>
      <c r="BS115" s="769"/>
      <c r="BT115" s="769"/>
      <c r="BU115" s="769"/>
      <c r="BV115" s="769">
        <v>17820</v>
      </c>
      <c r="BW115" s="769"/>
      <c r="BX115" s="769"/>
      <c r="BY115" s="769"/>
      <c r="BZ115" s="769"/>
      <c r="CA115" s="769">
        <v>13750</v>
      </c>
      <c r="CB115" s="769"/>
      <c r="CC115" s="769"/>
      <c r="CD115" s="769"/>
      <c r="CE115" s="769"/>
      <c r="CF115" s="846">
        <v>0</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285</v>
      </c>
      <c r="AB116" s="782"/>
      <c r="AC116" s="782"/>
      <c r="AD116" s="782"/>
      <c r="AE116" s="783"/>
      <c r="AF116" s="784">
        <v>1213</v>
      </c>
      <c r="AG116" s="782"/>
      <c r="AH116" s="782"/>
      <c r="AI116" s="782"/>
      <c r="AJ116" s="783"/>
      <c r="AK116" s="784">
        <v>26</v>
      </c>
      <c r="AL116" s="782"/>
      <c r="AM116" s="782"/>
      <c r="AN116" s="782"/>
      <c r="AO116" s="783"/>
      <c r="AP116" s="752">
        <v>0</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15268944</v>
      </c>
      <c r="AB117" s="893"/>
      <c r="AC117" s="893"/>
      <c r="AD117" s="893"/>
      <c r="AE117" s="894"/>
      <c r="AF117" s="896">
        <v>15103984</v>
      </c>
      <c r="AG117" s="893"/>
      <c r="AH117" s="893"/>
      <c r="AI117" s="893"/>
      <c r="AJ117" s="894"/>
      <c r="AK117" s="896">
        <v>14857966</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v>435630</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285</v>
      </c>
      <c r="AG118" s="886"/>
      <c r="AH118" s="886"/>
      <c r="AI118" s="886"/>
      <c r="AJ118" s="887"/>
      <c r="AK118" s="888" t="s">
        <v>284</v>
      </c>
      <c r="AL118" s="886"/>
      <c r="AM118" s="886"/>
      <c r="AN118" s="886"/>
      <c r="AO118" s="887"/>
      <c r="AP118" s="889" t="s">
        <v>408</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436</v>
      </c>
      <c r="BP118" s="836"/>
      <c r="BQ118" s="855">
        <v>172959574</v>
      </c>
      <c r="BR118" s="856"/>
      <c r="BS118" s="856"/>
      <c r="BT118" s="856"/>
      <c r="BU118" s="856"/>
      <c r="BV118" s="856">
        <v>169783516</v>
      </c>
      <c r="BW118" s="856"/>
      <c r="BX118" s="856"/>
      <c r="BY118" s="856"/>
      <c r="BZ118" s="856"/>
      <c r="CA118" s="856">
        <v>167842893</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9858589</v>
      </c>
      <c r="BR119" s="798"/>
      <c r="BS119" s="798"/>
      <c r="BT119" s="798"/>
      <c r="BU119" s="798"/>
      <c r="BV119" s="798">
        <v>10731301</v>
      </c>
      <c r="BW119" s="798"/>
      <c r="BX119" s="798"/>
      <c r="BY119" s="798"/>
      <c r="BZ119" s="798"/>
      <c r="CA119" s="798">
        <v>11321419</v>
      </c>
      <c r="CB119" s="798"/>
      <c r="CC119" s="798"/>
      <c r="CD119" s="798"/>
      <c r="CE119" s="798"/>
      <c r="CF119" s="859">
        <v>26.9</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38839</v>
      </c>
      <c r="AB120" s="782"/>
      <c r="AC120" s="782"/>
      <c r="AD120" s="782"/>
      <c r="AE120" s="783"/>
      <c r="AF120" s="784">
        <v>69955</v>
      </c>
      <c r="AG120" s="782"/>
      <c r="AH120" s="782"/>
      <c r="AI120" s="782"/>
      <c r="AJ120" s="783"/>
      <c r="AK120" s="784">
        <v>73798</v>
      </c>
      <c r="AL120" s="782"/>
      <c r="AM120" s="782"/>
      <c r="AN120" s="782"/>
      <c r="AO120" s="783"/>
      <c r="AP120" s="752">
        <v>0.2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2755377</v>
      </c>
      <c r="BR120" s="769"/>
      <c r="BS120" s="769"/>
      <c r="BT120" s="769"/>
      <c r="BU120" s="769"/>
      <c r="BV120" s="769">
        <v>2594054</v>
      </c>
      <c r="BW120" s="769"/>
      <c r="BX120" s="769"/>
      <c r="BY120" s="769"/>
      <c r="BZ120" s="769"/>
      <c r="CA120" s="769">
        <v>2460818</v>
      </c>
      <c r="CB120" s="769"/>
      <c r="CC120" s="769"/>
      <c r="CD120" s="769"/>
      <c r="CE120" s="769"/>
      <c r="CF120" s="846">
        <v>5.9</v>
      </c>
      <c r="CG120" s="847"/>
      <c r="CH120" s="847"/>
      <c r="CI120" s="847"/>
      <c r="CJ120" s="847"/>
      <c r="CK120" s="848" t="s">
        <v>442</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44728341</v>
      </c>
      <c r="DH120" s="798"/>
      <c r="DI120" s="798"/>
      <c r="DJ120" s="798"/>
      <c r="DK120" s="798"/>
      <c r="DL120" s="798">
        <v>44409875</v>
      </c>
      <c r="DM120" s="798"/>
      <c r="DN120" s="798"/>
      <c r="DO120" s="798"/>
      <c r="DP120" s="798"/>
      <c r="DQ120" s="798">
        <v>43852694</v>
      </c>
      <c r="DR120" s="798"/>
      <c r="DS120" s="798"/>
      <c r="DT120" s="798"/>
      <c r="DU120" s="798"/>
      <c r="DV120" s="799">
        <v>104.3</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118737</v>
      </c>
      <c r="AB121" s="782"/>
      <c r="AC121" s="782"/>
      <c r="AD121" s="782"/>
      <c r="AE121" s="783"/>
      <c r="AF121" s="784">
        <v>118737</v>
      </c>
      <c r="AG121" s="782"/>
      <c r="AH121" s="782"/>
      <c r="AI121" s="782"/>
      <c r="AJ121" s="783"/>
      <c r="AK121" s="784">
        <v>118737</v>
      </c>
      <c r="AL121" s="782"/>
      <c r="AM121" s="782"/>
      <c r="AN121" s="782"/>
      <c r="AO121" s="783"/>
      <c r="AP121" s="752">
        <v>0.3</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102717472</v>
      </c>
      <c r="BR121" s="856"/>
      <c r="BS121" s="856"/>
      <c r="BT121" s="856"/>
      <c r="BU121" s="856"/>
      <c r="BV121" s="856">
        <v>102691792</v>
      </c>
      <c r="BW121" s="856"/>
      <c r="BX121" s="856"/>
      <c r="BY121" s="856"/>
      <c r="BZ121" s="856"/>
      <c r="CA121" s="856">
        <v>104037565</v>
      </c>
      <c r="CB121" s="856"/>
      <c r="CC121" s="856"/>
      <c r="CD121" s="856"/>
      <c r="CE121" s="856"/>
      <c r="CF121" s="857">
        <v>247.4</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10799394</v>
      </c>
      <c r="DH121" s="769"/>
      <c r="DI121" s="769"/>
      <c r="DJ121" s="769"/>
      <c r="DK121" s="769"/>
      <c r="DL121" s="769">
        <v>9957971</v>
      </c>
      <c r="DM121" s="769"/>
      <c r="DN121" s="769"/>
      <c r="DO121" s="769"/>
      <c r="DP121" s="769"/>
      <c r="DQ121" s="769">
        <v>9652830</v>
      </c>
      <c r="DR121" s="769"/>
      <c r="DS121" s="769"/>
      <c r="DT121" s="769"/>
      <c r="DU121" s="769"/>
      <c r="DV121" s="821">
        <v>23</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445</v>
      </c>
      <c r="BP122" s="836"/>
      <c r="BQ122" s="837">
        <v>115331438</v>
      </c>
      <c r="BR122" s="838"/>
      <c r="BS122" s="838"/>
      <c r="BT122" s="838"/>
      <c r="BU122" s="838"/>
      <c r="BV122" s="838">
        <v>116017147</v>
      </c>
      <c r="BW122" s="838"/>
      <c r="BX122" s="838"/>
      <c r="BY122" s="838"/>
      <c r="BZ122" s="838"/>
      <c r="CA122" s="838">
        <v>117819802</v>
      </c>
      <c r="CB122" s="838"/>
      <c r="CC122" s="838"/>
      <c r="CD122" s="838"/>
      <c r="CE122" s="838"/>
      <c r="CF122" s="741"/>
      <c r="CG122" s="742"/>
      <c r="CH122" s="742"/>
      <c r="CI122" s="742"/>
      <c r="CJ122" s="839"/>
      <c r="CK122" s="849"/>
      <c r="CL122" s="810"/>
      <c r="CM122" s="810"/>
      <c r="CN122" s="810"/>
      <c r="CO122" s="811"/>
      <c r="CP122" s="826" t="s">
        <v>392</v>
      </c>
      <c r="CQ122" s="827"/>
      <c r="CR122" s="827"/>
      <c r="CS122" s="827"/>
      <c r="CT122" s="827"/>
      <c r="CU122" s="827"/>
      <c r="CV122" s="827"/>
      <c r="CW122" s="827"/>
      <c r="CX122" s="827"/>
      <c r="CY122" s="827"/>
      <c r="CZ122" s="827"/>
      <c r="DA122" s="827"/>
      <c r="DB122" s="827"/>
      <c r="DC122" s="827"/>
      <c r="DD122" s="827"/>
      <c r="DE122" s="827"/>
      <c r="DF122" s="828"/>
      <c r="DG122" s="768">
        <v>2506260</v>
      </c>
      <c r="DH122" s="769"/>
      <c r="DI122" s="769"/>
      <c r="DJ122" s="769"/>
      <c r="DK122" s="769"/>
      <c r="DL122" s="769">
        <v>2416573</v>
      </c>
      <c r="DM122" s="769"/>
      <c r="DN122" s="769"/>
      <c r="DO122" s="769"/>
      <c r="DP122" s="769"/>
      <c r="DQ122" s="769">
        <v>2324461</v>
      </c>
      <c r="DR122" s="769"/>
      <c r="DS122" s="769"/>
      <c r="DT122" s="769"/>
      <c r="DU122" s="769"/>
      <c r="DV122" s="821">
        <v>5.5</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139.4</v>
      </c>
      <c r="BR123" s="830"/>
      <c r="BS123" s="830"/>
      <c r="BT123" s="830"/>
      <c r="BU123" s="830"/>
      <c r="BV123" s="830">
        <v>129.5</v>
      </c>
      <c r="BW123" s="830"/>
      <c r="BX123" s="830"/>
      <c r="BY123" s="830"/>
      <c r="BZ123" s="830"/>
      <c r="CA123" s="830">
        <v>118.9</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233360</v>
      </c>
      <c r="DH123" s="782"/>
      <c r="DI123" s="782"/>
      <c r="DJ123" s="782"/>
      <c r="DK123" s="783"/>
      <c r="DL123" s="784">
        <v>211961</v>
      </c>
      <c r="DM123" s="782"/>
      <c r="DN123" s="782"/>
      <c r="DO123" s="782"/>
      <c r="DP123" s="783"/>
      <c r="DQ123" s="784">
        <v>267163</v>
      </c>
      <c r="DR123" s="782"/>
      <c r="DS123" s="782"/>
      <c r="DT123" s="782"/>
      <c r="DU123" s="783"/>
      <c r="DV123" s="752">
        <v>0.6</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144134</v>
      </c>
      <c r="DH124" s="715"/>
      <c r="DI124" s="715"/>
      <c r="DJ124" s="715"/>
      <c r="DK124" s="716"/>
      <c r="DL124" s="717">
        <v>137592</v>
      </c>
      <c r="DM124" s="715"/>
      <c r="DN124" s="715"/>
      <c r="DO124" s="715"/>
      <c r="DP124" s="716"/>
      <c r="DQ124" s="717">
        <v>126192</v>
      </c>
      <c r="DR124" s="715"/>
      <c r="DS124" s="715"/>
      <c r="DT124" s="715"/>
      <c r="DU124" s="716"/>
      <c r="DV124" s="805">
        <v>0.3</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38383</v>
      </c>
      <c r="AB127" s="782"/>
      <c r="AC127" s="782"/>
      <c r="AD127" s="782"/>
      <c r="AE127" s="783"/>
      <c r="AF127" s="784">
        <v>19214</v>
      </c>
      <c r="AG127" s="782"/>
      <c r="AH127" s="782"/>
      <c r="AI127" s="782"/>
      <c r="AJ127" s="783"/>
      <c r="AK127" s="784">
        <v>5691</v>
      </c>
      <c r="AL127" s="782"/>
      <c r="AM127" s="782"/>
      <c r="AN127" s="782"/>
      <c r="AO127" s="783"/>
      <c r="AP127" s="752">
        <v>0</v>
      </c>
      <c r="AQ127" s="753"/>
      <c r="AR127" s="753"/>
      <c r="AS127" s="753"/>
      <c r="AT127" s="754"/>
      <c r="AU127" s="233"/>
      <c r="AV127" s="233"/>
      <c r="AW127" s="233"/>
      <c r="AX127" s="755" t="s">
        <v>456</v>
      </c>
      <c r="AY127" s="756"/>
      <c r="AZ127" s="756"/>
      <c r="BA127" s="756"/>
      <c r="BB127" s="756"/>
      <c r="BC127" s="756"/>
      <c r="BD127" s="756"/>
      <c r="BE127" s="757"/>
      <c r="BF127" s="758" t="s">
        <v>111</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v>33816</v>
      </c>
      <c r="DH127" s="818"/>
      <c r="DI127" s="818"/>
      <c r="DJ127" s="818"/>
      <c r="DK127" s="818"/>
      <c r="DL127" s="818">
        <v>17820</v>
      </c>
      <c r="DM127" s="818"/>
      <c r="DN127" s="818"/>
      <c r="DO127" s="818"/>
      <c r="DP127" s="818"/>
      <c r="DQ127" s="818">
        <v>13750</v>
      </c>
      <c r="DR127" s="818"/>
      <c r="DS127" s="818"/>
      <c r="DT127" s="818"/>
      <c r="DU127" s="818"/>
      <c r="DV127" s="819">
        <v>0</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489858</v>
      </c>
      <c r="AB128" s="722"/>
      <c r="AC128" s="722"/>
      <c r="AD128" s="722"/>
      <c r="AE128" s="723"/>
      <c r="AF128" s="724">
        <v>451237</v>
      </c>
      <c r="AG128" s="722"/>
      <c r="AH128" s="722"/>
      <c r="AI128" s="722"/>
      <c r="AJ128" s="723"/>
      <c r="AK128" s="724">
        <v>420753</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111</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49780209</v>
      </c>
      <c r="AB129" s="782"/>
      <c r="AC129" s="782"/>
      <c r="AD129" s="782"/>
      <c r="AE129" s="783"/>
      <c r="AF129" s="784">
        <v>50144673</v>
      </c>
      <c r="AG129" s="782"/>
      <c r="AH129" s="782"/>
      <c r="AI129" s="782"/>
      <c r="AJ129" s="783"/>
      <c r="AK129" s="784">
        <v>50984964</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14.2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8469287</v>
      </c>
      <c r="AB130" s="782"/>
      <c r="AC130" s="782"/>
      <c r="AD130" s="782"/>
      <c r="AE130" s="783"/>
      <c r="AF130" s="784">
        <v>8647390</v>
      </c>
      <c r="AG130" s="782"/>
      <c r="AH130" s="782"/>
      <c r="AI130" s="782"/>
      <c r="AJ130" s="783"/>
      <c r="AK130" s="784">
        <v>8933043</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118.9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41310922</v>
      </c>
      <c r="AB131" s="715"/>
      <c r="AC131" s="715"/>
      <c r="AD131" s="715"/>
      <c r="AE131" s="716"/>
      <c r="AF131" s="717">
        <v>41497283</v>
      </c>
      <c r="AG131" s="715"/>
      <c r="AH131" s="715"/>
      <c r="AI131" s="715"/>
      <c r="AJ131" s="716"/>
      <c r="AK131" s="717">
        <v>42051921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15.273924409999999</v>
      </c>
      <c r="AB132" s="738"/>
      <c r="AC132" s="738"/>
      <c r="AD132" s="738"/>
      <c r="AE132" s="739"/>
      <c r="AF132" s="740">
        <v>14.47168722</v>
      </c>
      <c r="AG132" s="738"/>
      <c r="AH132" s="738"/>
      <c r="AI132" s="738"/>
      <c r="AJ132" s="739"/>
      <c r="AK132" s="740">
        <v>13.088985879999999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15.6</v>
      </c>
      <c r="AB133" s="747"/>
      <c r="AC133" s="747"/>
      <c r="AD133" s="747"/>
      <c r="AE133" s="748"/>
      <c r="AF133" s="746">
        <v>15.1</v>
      </c>
      <c r="AG133" s="747"/>
      <c r="AH133" s="747"/>
      <c r="AI133" s="747"/>
      <c r="AJ133" s="748"/>
      <c r="AK133" s="746">
        <v>14.2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9632433</v>
      </c>
      <c r="L9" s="264">
        <v>40326</v>
      </c>
      <c r="M9" s="265">
        <v>55535</v>
      </c>
      <c r="N9" s="266">
        <v>-27.4</v>
      </c>
    </row>
    <row r="10" spans="1:16">
      <c r="A10" s="248"/>
      <c r="B10" s="244"/>
      <c r="C10" s="244"/>
      <c r="D10" s="244"/>
      <c r="E10" s="244"/>
      <c r="F10" s="244"/>
      <c r="G10" s="1133" t="s">
        <v>478</v>
      </c>
      <c r="H10" s="1134"/>
      <c r="I10" s="1134"/>
      <c r="J10" s="1135"/>
      <c r="K10" s="267">
        <v>399510</v>
      </c>
      <c r="L10" s="268">
        <v>1673</v>
      </c>
      <c r="M10" s="269">
        <v>3368</v>
      </c>
      <c r="N10" s="270">
        <v>-50.3</v>
      </c>
    </row>
    <row r="11" spans="1:16" ht="13.5" customHeight="1">
      <c r="A11" s="248"/>
      <c r="B11" s="244"/>
      <c r="C11" s="244"/>
      <c r="D11" s="244"/>
      <c r="E11" s="244"/>
      <c r="F11" s="244"/>
      <c r="G11" s="1133" t="s">
        <v>479</v>
      </c>
      <c r="H11" s="1134"/>
      <c r="I11" s="1134"/>
      <c r="J11" s="1135"/>
      <c r="K11" s="267">
        <v>2268149</v>
      </c>
      <c r="L11" s="268">
        <v>9495</v>
      </c>
      <c r="M11" s="269">
        <v>1911</v>
      </c>
      <c r="N11" s="270">
        <v>396.9</v>
      </c>
    </row>
    <row r="12" spans="1:16" ht="13.5" customHeight="1">
      <c r="A12" s="248"/>
      <c r="B12" s="244"/>
      <c r="C12" s="244"/>
      <c r="D12" s="244"/>
      <c r="E12" s="244"/>
      <c r="F12" s="244"/>
      <c r="G12" s="1133" t="s">
        <v>480</v>
      </c>
      <c r="H12" s="1134"/>
      <c r="I12" s="1134"/>
      <c r="J12" s="1135"/>
      <c r="K12" s="267">
        <v>180392</v>
      </c>
      <c r="L12" s="268">
        <v>755</v>
      </c>
      <c r="M12" s="269">
        <v>1237</v>
      </c>
      <c r="N12" s="270">
        <v>-39</v>
      </c>
    </row>
    <row r="13" spans="1:16" ht="13.5" customHeight="1">
      <c r="A13" s="248"/>
      <c r="B13" s="244"/>
      <c r="C13" s="244"/>
      <c r="D13" s="244"/>
      <c r="E13" s="244"/>
      <c r="F13" s="244"/>
      <c r="G13" s="1133" t="s">
        <v>481</v>
      </c>
      <c r="H13" s="1134"/>
      <c r="I13" s="1134"/>
      <c r="J13" s="1135"/>
      <c r="K13" s="267" t="s">
        <v>482</v>
      </c>
      <c r="L13" s="268" t="s">
        <v>482</v>
      </c>
      <c r="M13" s="269">
        <v>28</v>
      </c>
      <c r="N13" s="270" t="s">
        <v>482</v>
      </c>
    </row>
    <row r="14" spans="1:16" ht="13.5" customHeight="1">
      <c r="A14" s="248"/>
      <c r="B14" s="244"/>
      <c r="C14" s="244"/>
      <c r="D14" s="244"/>
      <c r="E14" s="244"/>
      <c r="F14" s="244"/>
      <c r="G14" s="1133" t="s">
        <v>483</v>
      </c>
      <c r="H14" s="1134"/>
      <c r="I14" s="1134"/>
      <c r="J14" s="1135"/>
      <c r="K14" s="267">
        <v>579553</v>
      </c>
      <c r="L14" s="268">
        <v>2426</v>
      </c>
      <c r="M14" s="269">
        <v>1900</v>
      </c>
      <c r="N14" s="270">
        <v>27.7</v>
      </c>
    </row>
    <row r="15" spans="1:16" ht="13.5" customHeight="1">
      <c r="A15" s="248"/>
      <c r="B15" s="244"/>
      <c r="C15" s="244"/>
      <c r="D15" s="244"/>
      <c r="E15" s="244"/>
      <c r="F15" s="244"/>
      <c r="G15" s="1133" t="s">
        <v>484</v>
      </c>
      <c r="H15" s="1134"/>
      <c r="I15" s="1134"/>
      <c r="J15" s="1135"/>
      <c r="K15" s="267">
        <v>427930</v>
      </c>
      <c r="L15" s="268">
        <v>1791</v>
      </c>
      <c r="M15" s="269">
        <v>1089</v>
      </c>
      <c r="N15" s="270">
        <v>64.5</v>
      </c>
    </row>
    <row r="16" spans="1:16">
      <c r="A16" s="248"/>
      <c r="B16" s="244"/>
      <c r="C16" s="244"/>
      <c r="D16" s="244"/>
      <c r="E16" s="244"/>
      <c r="F16" s="244"/>
      <c r="G16" s="1136" t="s">
        <v>485</v>
      </c>
      <c r="H16" s="1137"/>
      <c r="I16" s="1137"/>
      <c r="J16" s="1138"/>
      <c r="K16" s="268">
        <v>-1214021</v>
      </c>
      <c r="L16" s="268">
        <v>-5082</v>
      </c>
      <c r="M16" s="269">
        <v>-5815</v>
      </c>
      <c r="N16" s="270">
        <v>-12.6</v>
      </c>
    </row>
    <row r="17" spans="1:16">
      <c r="A17" s="248"/>
      <c r="B17" s="244"/>
      <c r="C17" s="244"/>
      <c r="D17" s="244"/>
      <c r="E17" s="244"/>
      <c r="F17" s="244"/>
      <c r="G17" s="1136" t="s">
        <v>169</v>
      </c>
      <c r="H17" s="1137"/>
      <c r="I17" s="1137"/>
      <c r="J17" s="1138"/>
      <c r="K17" s="268">
        <v>12273946</v>
      </c>
      <c r="L17" s="268">
        <v>51384</v>
      </c>
      <c r="M17" s="269">
        <v>59252</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4.79</v>
      </c>
      <c r="L21" s="281">
        <v>6.1</v>
      </c>
      <c r="M21" s="282">
        <v>-1.31</v>
      </c>
      <c r="N21" s="249"/>
      <c r="O21" s="283"/>
      <c r="P21" s="279"/>
    </row>
    <row r="22" spans="1:16" s="284" customFormat="1">
      <c r="A22" s="279"/>
      <c r="B22" s="249"/>
      <c r="C22" s="249"/>
      <c r="D22" s="249"/>
      <c r="E22" s="249"/>
      <c r="F22" s="249"/>
      <c r="G22" s="1130" t="s">
        <v>491</v>
      </c>
      <c r="H22" s="1131"/>
      <c r="I22" s="1131"/>
      <c r="J22" s="1132"/>
      <c r="K22" s="285">
        <v>99.4</v>
      </c>
      <c r="L22" s="286">
        <v>99.9</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495</v>
      </c>
      <c r="H32" s="1122"/>
      <c r="I32" s="1122"/>
      <c r="J32" s="1123"/>
      <c r="K32" s="294">
        <v>9827255</v>
      </c>
      <c r="L32" s="294">
        <v>41141</v>
      </c>
      <c r="M32" s="295">
        <v>34486</v>
      </c>
      <c r="N32" s="296">
        <v>19.3</v>
      </c>
    </row>
    <row r="33" spans="1:16" ht="13.5" customHeight="1">
      <c r="A33" s="248"/>
      <c r="B33" s="244"/>
      <c r="C33" s="244"/>
      <c r="D33" s="244"/>
      <c r="E33" s="244"/>
      <c r="F33" s="244"/>
      <c r="G33" s="1121" t="s">
        <v>496</v>
      </c>
      <c r="H33" s="1122"/>
      <c r="I33" s="1122"/>
      <c r="J33" s="1123"/>
      <c r="K33" s="294" t="s">
        <v>482</v>
      </c>
      <c r="L33" s="294" t="s">
        <v>482</v>
      </c>
      <c r="M33" s="295">
        <v>2</v>
      </c>
      <c r="N33" s="296" t="s">
        <v>482</v>
      </c>
    </row>
    <row r="34" spans="1:16" ht="27" customHeight="1">
      <c r="A34" s="248"/>
      <c r="B34" s="244"/>
      <c r="C34" s="244"/>
      <c r="D34" s="244"/>
      <c r="E34" s="244"/>
      <c r="F34" s="244"/>
      <c r="G34" s="1121" t="s">
        <v>497</v>
      </c>
      <c r="H34" s="1122"/>
      <c r="I34" s="1122"/>
      <c r="J34" s="1123"/>
      <c r="K34" s="294">
        <v>99020</v>
      </c>
      <c r="L34" s="294">
        <v>415</v>
      </c>
      <c r="M34" s="295">
        <v>70</v>
      </c>
      <c r="N34" s="296">
        <v>492.9</v>
      </c>
    </row>
    <row r="35" spans="1:16" ht="27" customHeight="1">
      <c r="A35" s="248"/>
      <c r="B35" s="244"/>
      <c r="C35" s="244"/>
      <c r="D35" s="244"/>
      <c r="E35" s="244"/>
      <c r="F35" s="244"/>
      <c r="G35" s="1121" t="s">
        <v>498</v>
      </c>
      <c r="H35" s="1122"/>
      <c r="I35" s="1122"/>
      <c r="J35" s="1123"/>
      <c r="K35" s="294">
        <v>4119239</v>
      </c>
      <c r="L35" s="294">
        <v>17245</v>
      </c>
      <c r="M35" s="295">
        <v>11940</v>
      </c>
      <c r="N35" s="296">
        <v>44.4</v>
      </c>
    </row>
    <row r="36" spans="1:16" ht="27" customHeight="1">
      <c r="A36" s="248"/>
      <c r="B36" s="244"/>
      <c r="C36" s="244"/>
      <c r="D36" s="244"/>
      <c r="E36" s="244"/>
      <c r="F36" s="244"/>
      <c r="G36" s="1121" t="s">
        <v>499</v>
      </c>
      <c r="H36" s="1122"/>
      <c r="I36" s="1122"/>
      <c r="J36" s="1123"/>
      <c r="K36" s="294">
        <v>614200</v>
      </c>
      <c r="L36" s="294">
        <v>2571</v>
      </c>
      <c r="M36" s="295">
        <v>512</v>
      </c>
      <c r="N36" s="296">
        <v>402.1</v>
      </c>
    </row>
    <row r="37" spans="1:16" ht="13.5" customHeight="1">
      <c r="A37" s="248"/>
      <c r="B37" s="244"/>
      <c r="C37" s="244"/>
      <c r="D37" s="244"/>
      <c r="E37" s="244"/>
      <c r="F37" s="244"/>
      <c r="G37" s="1121" t="s">
        <v>500</v>
      </c>
      <c r="H37" s="1122"/>
      <c r="I37" s="1122"/>
      <c r="J37" s="1123"/>
      <c r="K37" s="294">
        <v>198226</v>
      </c>
      <c r="L37" s="294">
        <v>830</v>
      </c>
      <c r="M37" s="295">
        <v>1781</v>
      </c>
      <c r="N37" s="296">
        <v>-53.4</v>
      </c>
    </row>
    <row r="38" spans="1:16" ht="27" customHeight="1">
      <c r="A38" s="248"/>
      <c r="B38" s="244"/>
      <c r="C38" s="244"/>
      <c r="D38" s="244"/>
      <c r="E38" s="244"/>
      <c r="F38" s="244"/>
      <c r="G38" s="1124" t="s">
        <v>501</v>
      </c>
      <c r="H38" s="1125"/>
      <c r="I38" s="1125"/>
      <c r="J38" s="1126"/>
      <c r="K38" s="297">
        <v>26</v>
      </c>
      <c r="L38" s="297">
        <v>0</v>
      </c>
      <c r="M38" s="298">
        <v>5</v>
      </c>
      <c r="N38" s="299">
        <v>-100</v>
      </c>
      <c r="O38" s="293"/>
    </row>
    <row r="39" spans="1:16">
      <c r="A39" s="248"/>
      <c r="B39" s="244"/>
      <c r="C39" s="244"/>
      <c r="D39" s="244"/>
      <c r="E39" s="244"/>
      <c r="F39" s="244"/>
      <c r="G39" s="1124" t="s">
        <v>502</v>
      </c>
      <c r="H39" s="1125"/>
      <c r="I39" s="1125"/>
      <c r="J39" s="1126"/>
      <c r="K39" s="300">
        <v>-420753</v>
      </c>
      <c r="L39" s="300">
        <v>-1761</v>
      </c>
      <c r="M39" s="301">
        <v>-8044</v>
      </c>
      <c r="N39" s="302">
        <v>-78.099999999999994</v>
      </c>
      <c r="O39" s="293"/>
    </row>
    <row r="40" spans="1:16" ht="27" customHeight="1">
      <c r="A40" s="248"/>
      <c r="B40" s="244"/>
      <c r="C40" s="244"/>
      <c r="D40" s="244"/>
      <c r="E40" s="244"/>
      <c r="F40" s="244"/>
      <c r="G40" s="1121" t="s">
        <v>503</v>
      </c>
      <c r="H40" s="1122"/>
      <c r="I40" s="1122"/>
      <c r="J40" s="1123"/>
      <c r="K40" s="300">
        <v>-8933043</v>
      </c>
      <c r="L40" s="300">
        <v>-37398</v>
      </c>
      <c r="M40" s="301">
        <v>-28362</v>
      </c>
      <c r="N40" s="302">
        <v>31.9</v>
      </c>
      <c r="O40" s="293"/>
    </row>
    <row r="41" spans="1:16">
      <c r="A41" s="248"/>
      <c r="B41" s="244"/>
      <c r="C41" s="244"/>
      <c r="D41" s="244"/>
      <c r="E41" s="244"/>
      <c r="F41" s="244"/>
      <c r="G41" s="1127" t="s">
        <v>279</v>
      </c>
      <c r="H41" s="1128"/>
      <c r="I41" s="1128"/>
      <c r="J41" s="1129"/>
      <c r="K41" s="294">
        <v>5504170</v>
      </c>
      <c r="L41" s="300">
        <v>23043</v>
      </c>
      <c r="M41" s="301">
        <v>12390</v>
      </c>
      <c r="N41" s="302">
        <v>86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472</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10296265</v>
      </c>
      <c r="J51" s="320">
        <v>42559</v>
      </c>
      <c r="K51" s="321">
        <v>34.799999999999997</v>
      </c>
      <c r="L51" s="322">
        <v>42247</v>
      </c>
      <c r="M51" s="323">
        <v>7.8</v>
      </c>
      <c r="N51" s="324">
        <v>27</v>
      </c>
    </row>
    <row r="52" spans="1:14">
      <c r="A52" s="248"/>
      <c r="B52" s="244"/>
      <c r="C52" s="244"/>
      <c r="D52" s="244"/>
      <c r="E52" s="244"/>
      <c r="F52" s="244"/>
      <c r="G52" s="325"/>
      <c r="H52" s="326" t="s">
        <v>514</v>
      </c>
      <c r="I52" s="327">
        <v>6545194</v>
      </c>
      <c r="J52" s="328">
        <v>27054</v>
      </c>
      <c r="K52" s="329">
        <v>21.3</v>
      </c>
      <c r="L52" s="330">
        <v>25497</v>
      </c>
      <c r="M52" s="331">
        <v>3.7</v>
      </c>
      <c r="N52" s="332">
        <v>17.600000000000001</v>
      </c>
    </row>
    <row r="53" spans="1:14">
      <c r="A53" s="248"/>
      <c r="B53" s="244"/>
      <c r="C53" s="244"/>
      <c r="D53" s="244"/>
      <c r="E53" s="244"/>
      <c r="F53" s="244"/>
      <c r="G53" s="310" t="s">
        <v>515</v>
      </c>
      <c r="H53" s="311"/>
      <c r="I53" s="319">
        <v>12556389</v>
      </c>
      <c r="J53" s="320">
        <v>52147</v>
      </c>
      <c r="K53" s="321">
        <v>22.5</v>
      </c>
      <c r="L53" s="322">
        <v>41739</v>
      </c>
      <c r="M53" s="323">
        <v>-1.2</v>
      </c>
      <c r="N53" s="324">
        <v>23.7</v>
      </c>
    </row>
    <row r="54" spans="1:14">
      <c r="A54" s="248"/>
      <c r="B54" s="244"/>
      <c r="C54" s="244"/>
      <c r="D54" s="244"/>
      <c r="E54" s="244"/>
      <c r="F54" s="244"/>
      <c r="G54" s="325"/>
      <c r="H54" s="326" t="s">
        <v>514</v>
      </c>
      <c r="I54" s="327">
        <v>4791119</v>
      </c>
      <c r="J54" s="328">
        <v>19898</v>
      </c>
      <c r="K54" s="329">
        <v>-26.5</v>
      </c>
      <c r="L54" s="330">
        <v>24625</v>
      </c>
      <c r="M54" s="331">
        <v>-3.4</v>
      </c>
      <c r="N54" s="332">
        <v>-23.1</v>
      </c>
    </row>
    <row r="55" spans="1:14">
      <c r="A55" s="248"/>
      <c r="B55" s="244"/>
      <c r="C55" s="244"/>
      <c r="D55" s="244"/>
      <c r="E55" s="244"/>
      <c r="F55" s="244"/>
      <c r="G55" s="310" t="s">
        <v>516</v>
      </c>
      <c r="H55" s="311"/>
      <c r="I55" s="319">
        <v>13834186</v>
      </c>
      <c r="J55" s="320">
        <v>57731</v>
      </c>
      <c r="K55" s="321">
        <v>10.7</v>
      </c>
      <c r="L55" s="322">
        <v>36765</v>
      </c>
      <c r="M55" s="323">
        <v>-11.9</v>
      </c>
      <c r="N55" s="324">
        <v>22.6</v>
      </c>
    </row>
    <row r="56" spans="1:14">
      <c r="A56" s="248"/>
      <c r="B56" s="244"/>
      <c r="C56" s="244"/>
      <c r="D56" s="244"/>
      <c r="E56" s="244"/>
      <c r="F56" s="244"/>
      <c r="G56" s="325"/>
      <c r="H56" s="326" t="s">
        <v>514</v>
      </c>
      <c r="I56" s="327">
        <v>4871898</v>
      </c>
      <c r="J56" s="328">
        <v>20331</v>
      </c>
      <c r="K56" s="329">
        <v>2.2000000000000002</v>
      </c>
      <c r="L56" s="330">
        <v>20975</v>
      </c>
      <c r="M56" s="331">
        <v>-14.8</v>
      </c>
      <c r="N56" s="332">
        <v>17</v>
      </c>
    </row>
    <row r="57" spans="1:14">
      <c r="A57" s="248"/>
      <c r="B57" s="244"/>
      <c r="C57" s="244"/>
      <c r="D57" s="244"/>
      <c r="E57" s="244"/>
      <c r="F57" s="244"/>
      <c r="G57" s="310" t="s">
        <v>517</v>
      </c>
      <c r="H57" s="311"/>
      <c r="I57" s="319">
        <v>14074722</v>
      </c>
      <c r="J57" s="320">
        <v>58848</v>
      </c>
      <c r="K57" s="321">
        <v>1.9</v>
      </c>
      <c r="L57" s="322">
        <v>39052</v>
      </c>
      <c r="M57" s="323">
        <v>6.2</v>
      </c>
      <c r="N57" s="324">
        <v>-4.3</v>
      </c>
    </row>
    <row r="58" spans="1:14">
      <c r="A58" s="248"/>
      <c r="B58" s="244"/>
      <c r="C58" s="244"/>
      <c r="D58" s="244"/>
      <c r="E58" s="244"/>
      <c r="F58" s="244"/>
      <c r="G58" s="325"/>
      <c r="H58" s="326" t="s">
        <v>514</v>
      </c>
      <c r="I58" s="327">
        <v>8352130</v>
      </c>
      <c r="J58" s="328">
        <v>34921</v>
      </c>
      <c r="K58" s="329">
        <v>71.8</v>
      </c>
      <c r="L58" s="330">
        <v>21186</v>
      </c>
      <c r="M58" s="331">
        <v>1</v>
      </c>
      <c r="N58" s="332">
        <v>70.8</v>
      </c>
    </row>
    <row r="59" spans="1:14">
      <c r="A59" s="248"/>
      <c r="B59" s="244"/>
      <c r="C59" s="244"/>
      <c r="D59" s="244"/>
      <c r="E59" s="244"/>
      <c r="F59" s="244"/>
      <c r="G59" s="310" t="s">
        <v>518</v>
      </c>
      <c r="H59" s="311"/>
      <c r="I59" s="319">
        <v>11372963</v>
      </c>
      <c r="J59" s="320">
        <v>47612</v>
      </c>
      <c r="K59" s="321">
        <v>-19.100000000000001</v>
      </c>
      <c r="L59" s="322">
        <v>41235</v>
      </c>
      <c r="M59" s="323">
        <v>5.6</v>
      </c>
      <c r="N59" s="324">
        <v>-24.7</v>
      </c>
    </row>
    <row r="60" spans="1:14">
      <c r="A60" s="248"/>
      <c r="B60" s="244"/>
      <c r="C60" s="244"/>
      <c r="D60" s="244"/>
      <c r="E60" s="244"/>
      <c r="F60" s="244"/>
      <c r="G60" s="325"/>
      <c r="H60" s="326" t="s">
        <v>514</v>
      </c>
      <c r="I60" s="333">
        <v>5459764</v>
      </c>
      <c r="J60" s="328">
        <v>22857</v>
      </c>
      <c r="K60" s="329">
        <v>-34.5</v>
      </c>
      <c r="L60" s="330">
        <v>22086</v>
      </c>
      <c r="M60" s="331">
        <v>4.2</v>
      </c>
      <c r="N60" s="332">
        <v>-38.700000000000003</v>
      </c>
    </row>
    <row r="61" spans="1:14">
      <c r="A61" s="248"/>
      <c r="B61" s="244"/>
      <c r="C61" s="244"/>
      <c r="D61" s="244"/>
      <c r="E61" s="244"/>
      <c r="F61" s="244"/>
      <c r="G61" s="310" t="s">
        <v>519</v>
      </c>
      <c r="H61" s="334"/>
      <c r="I61" s="335">
        <v>12426905</v>
      </c>
      <c r="J61" s="336">
        <v>51779</v>
      </c>
      <c r="K61" s="337">
        <v>10.199999999999999</v>
      </c>
      <c r="L61" s="338">
        <v>40208</v>
      </c>
      <c r="M61" s="339">
        <v>1.3</v>
      </c>
      <c r="N61" s="324">
        <v>8.9</v>
      </c>
    </row>
    <row r="62" spans="1:14">
      <c r="A62" s="248"/>
      <c r="B62" s="244"/>
      <c r="C62" s="244"/>
      <c r="D62" s="244"/>
      <c r="E62" s="244"/>
      <c r="F62" s="244"/>
      <c r="G62" s="325"/>
      <c r="H62" s="326" t="s">
        <v>514</v>
      </c>
      <c r="I62" s="327">
        <v>6004021</v>
      </c>
      <c r="J62" s="328">
        <v>25012</v>
      </c>
      <c r="K62" s="329">
        <v>6.9</v>
      </c>
      <c r="L62" s="330">
        <v>22874</v>
      </c>
      <c r="M62" s="331">
        <v>-1.9</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2.92</v>
      </c>
      <c r="G47" s="12">
        <v>3.48</v>
      </c>
      <c r="H47" s="12">
        <v>5.09</v>
      </c>
      <c r="I47" s="12">
        <v>6.26</v>
      </c>
      <c r="J47" s="13">
        <v>7.04</v>
      </c>
    </row>
    <row r="48" spans="2:10" ht="57.75" customHeight="1">
      <c r="B48" s="14"/>
      <c r="C48" s="1141" t="s">
        <v>4</v>
      </c>
      <c r="D48" s="1141"/>
      <c r="E48" s="1142"/>
      <c r="F48" s="15">
        <v>4.49</v>
      </c>
      <c r="G48" s="16">
        <v>5.81</v>
      </c>
      <c r="H48" s="16">
        <v>5.49</v>
      </c>
      <c r="I48" s="16">
        <v>5.36</v>
      </c>
      <c r="J48" s="17">
        <v>4.01</v>
      </c>
    </row>
    <row r="49" spans="2:10" ht="57.75" customHeight="1" thickBot="1">
      <c r="B49" s="18"/>
      <c r="C49" s="1143" t="s">
        <v>5</v>
      </c>
      <c r="D49" s="1143"/>
      <c r="E49" s="1144"/>
      <c r="F49" s="19">
        <v>1.01</v>
      </c>
      <c r="G49" s="20">
        <v>2.2000000000000002</v>
      </c>
      <c r="H49" s="20">
        <v>1.67</v>
      </c>
      <c r="I49" s="20">
        <v>1.1100000000000001</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0</v>
      </c>
      <c r="G34" s="33">
        <v>2.66</v>
      </c>
      <c r="H34" s="33">
        <v>6.51</v>
      </c>
      <c r="I34" s="33">
        <v>10.63</v>
      </c>
      <c r="J34" s="34">
        <v>14.04</v>
      </c>
      <c r="K34" s="22"/>
      <c r="L34" s="22"/>
      <c r="M34" s="22"/>
      <c r="N34" s="22"/>
      <c r="O34" s="22"/>
      <c r="P34" s="22"/>
    </row>
    <row r="35" spans="1:16" ht="39" customHeight="1">
      <c r="A35" s="22"/>
      <c r="B35" s="35"/>
      <c r="C35" s="1145" t="s">
        <v>528</v>
      </c>
      <c r="D35" s="1146"/>
      <c r="E35" s="1147"/>
      <c r="F35" s="36">
        <v>4.45</v>
      </c>
      <c r="G35" s="37">
        <v>5.76</v>
      </c>
      <c r="H35" s="37">
        <v>5.43</v>
      </c>
      <c r="I35" s="37">
        <v>5.86</v>
      </c>
      <c r="J35" s="38">
        <v>3.95</v>
      </c>
      <c r="K35" s="22"/>
      <c r="L35" s="22"/>
      <c r="M35" s="22"/>
      <c r="N35" s="22"/>
      <c r="O35" s="22"/>
      <c r="P35" s="22"/>
    </row>
    <row r="36" spans="1:16" ht="39" customHeight="1">
      <c r="A36" s="22"/>
      <c r="B36" s="35"/>
      <c r="C36" s="1145" t="s">
        <v>529</v>
      </c>
      <c r="D36" s="1146"/>
      <c r="E36" s="1147"/>
      <c r="F36" s="36">
        <v>2.77</v>
      </c>
      <c r="G36" s="37">
        <v>2.5299999999999998</v>
      </c>
      <c r="H36" s="37">
        <v>0.93</v>
      </c>
      <c r="I36" s="37">
        <v>0.99</v>
      </c>
      <c r="J36" s="38">
        <v>1.25</v>
      </c>
      <c r="K36" s="22"/>
      <c r="L36" s="22"/>
      <c r="M36" s="22"/>
      <c r="N36" s="22"/>
      <c r="O36" s="22"/>
      <c r="P36" s="22"/>
    </row>
    <row r="37" spans="1:16" ht="39" customHeight="1">
      <c r="A37" s="22"/>
      <c r="B37" s="35"/>
      <c r="C37" s="1145" t="s">
        <v>530</v>
      </c>
      <c r="D37" s="1146"/>
      <c r="E37" s="1147"/>
      <c r="F37" s="36">
        <v>0.81</v>
      </c>
      <c r="G37" s="37">
        <v>0.6</v>
      </c>
      <c r="H37" s="37">
        <v>0.33</v>
      </c>
      <c r="I37" s="37">
        <v>0.46</v>
      </c>
      <c r="J37" s="38">
        <v>0.4</v>
      </c>
      <c r="K37" s="22"/>
      <c r="L37" s="22"/>
      <c r="M37" s="22"/>
      <c r="N37" s="22"/>
      <c r="O37" s="22"/>
      <c r="P37" s="22"/>
    </row>
    <row r="38" spans="1:16" ht="39" customHeight="1">
      <c r="A38" s="22"/>
      <c r="B38" s="35"/>
      <c r="C38" s="1145" t="s">
        <v>531</v>
      </c>
      <c r="D38" s="1146"/>
      <c r="E38" s="1147"/>
      <c r="F38" s="36">
        <v>0.13</v>
      </c>
      <c r="G38" s="37">
        <v>0.15</v>
      </c>
      <c r="H38" s="37">
        <v>0.21</v>
      </c>
      <c r="I38" s="37">
        <v>0.19</v>
      </c>
      <c r="J38" s="38">
        <v>0.17</v>
      </c>
      <c r="K38" s="22"/>
      <c r="L38" s="22"/>
      <c r="M38" s="22"/>
      <c r="N38" s="22"/>
      <c r="O38" s="22"/>
      <c r="P38" s="22"/>
    </row>
    <row r="39" spans="1:16" ht="39" customHeight="1">
      <c r="A39" s="22"/>
      <c r="B39" s="35"/>
      <c r="C39" s="1145" t="s">
        <v>532</v>
      </c>
      <c r="D39" s="1146"/>
      <c r="E39" s="1147"/>
      <c r="F39" s="36">
        <v>0.13</v>
      </c>
      <c r="G39" s="37">
        <v>0.12</v>
      </c>
      <c r="H39" s="37">
        <v>0.13</v>
      </c>
      <c r="I39" s="37">
        <v>0.13</v>
      </c>
      <c r="J39" s="38">
        <v>0.1</v>
      </c>
      <c r="K39" s="22"/>
      <c r="L39" s="22"/>
      <c r="M39" s="22"/>
      <c r="N39" s="22"/>
      <c r="O39" s="22"/>
      <c r="P39" s="22"/>
    </row>
    <row r="40" spans="1:16" ht="39" customHeight="1">
      <c r="A40" s="22"/>
      <c r="B40" s="35"/>
      <c r="C40" s="1145" t="s">
        <v>533</v>
      </c>
      <c r="D40" s="1146"/>
      <c r="E40" s="1147"/>
      <c r="F40" s="36">
        <v>0</v>
      </c>
      <c r="G40" s="37">
        <v>0.03</v>
      </c>
      <c r="H40" s="37">
        <v>0.02</v>
      </c>
      <c r="I40" s="37">
        <v>0.03</v>
      </c>
      <c r="J40" s="38">
        <v>0.06</v>
      </c>
      <c r="K40" s="22"/>
      <c r="L40" s="22"/>
      <c r="M40" s="22"/>
      <c r="N40" s="22"/>
      <c r="O40" s="22"/>
      <c r="P40" s="22"/>
    </row>
    <row r="41" spans="1:16" ht="39" customHeight="1">
      <c r="A41" s="22"/>
      <c r="B41" s="35"/>
      <c r="C41" s="1145" t="s">
        <v>534</v>
      </c>
      <c r="D41" s="1146"/>
      <c r="E41" s="1147"/>
      <c r="F41" s="36" t="s">
        <v>535</v>
      </c>
      <c r="G41" s="37" t="s">
        <v>536</v>
      </c>
      <c r="H41" s="37" t="s">
        <v>537</v>
      </c>
      <c r="I41" s="37" t="s">
        <v>538</v>
      </c>
      <c r="J41" s="38">
        <v>0.05</v>
      </c>
      <c r="K41" s="22"/>
      <c r="L41" s="22"/>
      <c r="M41" s="22"/>
      <c r="N41" s="22"/>
      <c r="O41" s="22"/>
      <c r="P41" s="22"/>
    </row>
    <row r="42" spans="1:16" ht="39" customHeight="1">
      <c r="A42" s="22"/>
      <c r="B42" s="39"/>
      <c r="C42" s="1145" t="s">
        <v>539</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540</v>
      </c>
      <c r="D43" s="1149"/>
      <c r="E43" s="1150"/>
      <c r="F43" s="41">
        <v>0.1</v>
      </c>
      <c r="G43" s="42">
        <v>0.11</v>
      </c>
      <c r="H43" s="42">
        <v>0.16</v>
      </c>
      <c r="I43" s="42">
        <v>0.15</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9982</v>
      </c>
      <c r="L45" s="60">
        <v>10112</v>
      </c>
      <c r="M45" s="60">
        <v>10191</v>
      </c>
      <c r="N45" s="60">
        <v>10067</v>
      </c>
      <c r="O45" s="61">
        <v>9827</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v>99</v>
      </c>
      <c r="L47" s="64">
        <v>99</v>
      </c>
      <c r="M47" s="64">
        <v>99</v>
      </c>
      <c r="N47" s="64">
        <v>99</v>
      </c>
      <c r="O47" s="65">
        <v>99</v>
      </c>
      <c r="P47" s="48"/>
      <c r="Q47" s="48"/>
      <c r="R47" s="48"/>
      <c r="S47" s="48"/>
      <c r="T47" s="48"/>
      <c r="U47" s="48"/>
    </row>
    <row r="48" spans="1:21" ht="30.75" customHeight="1">
      <c r="A48" s="48"/>
      <c r="B48" s="1163"/>
      <c r="C48" s="1164"/>
      <c r="D48" s="62"/>
      <c r="E48" s="1155" t="s">
        <v>15</v>
      </c>
      <c r="F48" s="1155"/>
      <c r="G48" s="1155"/>
      <c r="H48" s="1155"/>
      <c r="I48" s="1155"/>
      <c r="J48" s="1156"/>
      <c r="K48" s="63">
        <v>3953</v>
      </c>
      <c r="L48" s="64">
        <v>4042</v>
      </c>
      <c r="M48" s="64">
        <v>4094</v>
      </c>
      <c r="N48" s="64">
        <v>4125</v>
      </c>
      <c r="O48" s="65">
        <v>4119</v>
      </c>
      <c r="P48" s="48"/>
      <c r="Q48" s="48"/>
      <c r="R48" s="48"/>
      <c r="S48" s="48"/>
      <c r="T48" s="48"/>
      <c r="U48" s="48"/>
    </row>
    <row r="49" spans="1:21" ht="30.75" customHeight="1">
      <c r="A49" s="48"/>
      <c r="B49" s="1163"/>
      <c r="C49" s="1164"/>
      <c r="D49" s="62"/>
      <c r="E49" s="1155" t="s">
        <v>16</v>
      </c>
      <c r="F49" s="1155"/>
      <c r="G49" s="1155"/>
      <c r="H49" s="1155"/>
      <c r="I49" s="1155"/>
      <c r="J49" s="1156"/>
      <c r="K49" s="63">
        <v>1395</v>
      </c>
      <c r="L49" s="64">
        <v>989</v>
      </c>
      <c r="M49" s="64">
        <v>689</v>
      </c>
      <c r="N49" s="64">
        <v>604</v>
      </c>
      <c r="O49" s="65">
        <v>614</v>
      </c>
      <c r="P49" s="48"/>
      <c r="Q49" s="48"/>
      <c r="R49" s="48"/>
      <c r="S49" s="48"/>
      <c r="T49" s="48"/>
      <c r="U49" s="48"/>
    </row>
    <row r="50" spans="1:21" ht="30.75" customHeight="1">
      <c r="A50" s="48"/>
      <c r="B50" s="1163"/>
      <c r="C50" s="1164"/>
      <c r="D50" s="62"/>
      <c r="E50" s="1155" t="s">
        <v>17</v>
      </c>
      <c r="F50" s="1155"/>
      <c r="G50" s="1155"/>
      <c r="H50" s="1155"/>
      <c r="I50" s="1155"/>
      <c r="J50" s="1156"/>
      <c r="K50" s="63">
        <v>166</v>
      </c>
      <c r="L50" s="64">
        <v>192</v>
      </c>
      <c r="M50" s="64">
        <v>196</v>
      </c>
      <c r="N50" s="64">
        <v>208</v>
      </c>
      <c r="O50" s="65">
        <v>198</v>
      </c>
      <c r="P50" s="48"/>
      <c r="Q50" s="48"/>
      <c r="R50" s="48"/>
      <c r="S50" s="48"/>
      <c r="T50" s="48"/>
      <c r="U50" s="48"/>
    </row>
    <row r="51" spans="1:21" ht="30.75" customHeight="1">
      <c r="A51" s="48"/>
      <c r="B51" s="1165"/>
      <c r="C51" s="1166"/>
      <c r="D51" s="66"/>
      <c r="E51" s="1155" t="s">
        <v>18</v>
      </c>
      <c r="F51" s="1155"/>
      <c r="G51" s="1155"/>
      <c r="H51" s="1155"/>
      <c r="I51" s="1155"/>
      <c r="J51" s="1156"/>
      <c r="K51" s="63">
        <v>3</v>
      </c>
      <c r="L51" s="64">
        <v>2</v>
      </c>
      <c r="M51" s="64">
        <v>0</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8992</v>
      </c>
      <c r="L52" s="64">
        <v>8975</v>
      </c>
      <c r="M52" s="64">
        <v>8959</v>
      </c>
      <c r="N52" s="64">
        <v>9097</v>
      </c>
      <c r="O52" s="65">
        <v>9354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6606</v>
      </c>
      <c r="L53" s="69">
        <v>6461</v>
      </c>
      <c r="M53" s="69">
        <v>6310</v>
      </c>
      <c r="N53" s="69">
        <v>6007</v>
      </c>
      <c r="O53" s="70">
        <v>5503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201op</cp:lastModifiedBy>
  <cp:lastPrinted>2015-04-22T11:51:50Z</cp:lastPrinted>
  <dcterms:created xsi:type="dcterms:W3CDTF">2015-02-17T05:55:52Z</dcterms:created>
  <dcterms:modified xsi:type="dcterms:W3CDTF">2015-05-08T01:17:40Z</dcterms:modified>
</cp:coreProperties>
</file>