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4370" windowHeight="1062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6312F4FF_D0A3_4885_996D_2C428543F682_.wvu.Cols" localSheetId="2" hidden="1">'各会計、関係団体の財政状況及び健全化判断比率'!$EB:$XFD</definedName>
    <definedName name="Z_6312F4FF_D0A3_4885_996D_2C428543F682_.wvu.Cols" localSheetId="12" hidden="1">基金残高に係る経年分析!$P:$XFD</definedName>
    <definedName name="Z_6312F4FF_D0A3_4885_996D_2C428543F682_.wvu.Cols" localSheetId="4" hidden="1">'経常経費分析表（経常収支比率の分析）'!$DM:$XFD</definedName>
    <definedName name="Z_6312F4FF_D0A3_4885_996D_2C428543F682_.wvu.Cols" localSheetId="5" hidden="1">'経常経費分析表（人件費・公債費・普通建設事業費の分析）'!$AU:$XFD</definedName>
    <definedName name="Z_6312F4FF_D0A3_4885_996D_2C428543F682_.wvu.Cols" localSheetId="3" hidden="1">財政比較分析表!$DQ:$XFD</definedName>
    <definedName name="Z_6312F4FF_D0A3_4885_996D_2C428543F682_.wvu.Cols" localSheetId="10" hidden="1">'実質公債費比率（分子）の構造'!$V:$XFD</definedName>
    <definedName name="Z_6312F4FF_D0A3_4885_996D_2C428543F682_.wvu.Cols" localSheetId="8" hidden="1">実質収支比率等に係る経年分析!$Q:$XFD</definedName>
    <definedName name="Z_6312F4FF_D0A3_4885_996D_2C428543F682_.wvu.Cols" localSheetId="11" hidden="1">'将来負担比率（分子）の構造'!$T:$XFD</definedName>
    <definedName name="Z_6312F4FF_D0A3_4885_996D_2C428543F682_.wvu.Cols" localSheetId="6" hidden="1">'性質別歳出決算分析表（住民一人当たりのコスト）'!$DV:$XFD</definedName>
    <definedName name="Z_6312F4FF_D0A3_4885_996D_2C428543F682_.wvu.Cols" localSheetId="0" hidden="1">総括表!$DP:$XFD</definedName>
    <definedName name="Z_6312F4FF_D0A3_4885_996D_2C428543F682_.wvu.Cols" localSheetId="1" hidden="1">普通会計の状況!$EN:$XFD</definedName>
    <definedName name="Z_6312F4FF_D0A3_4885_996D_2C428543F682_.wvu.Cols" localSheetId="7" hidden="1">'目的別歳出決算分析表（住民一人当たりのコスト）'!$DV:$XFD</definedName>
    <definedName name="Z_6312F4FF_D0A3_4885_996D_2C428543F682_.wvu.Cols" localSheetId="9" hidden="1">連結実質赤字比率に係る赤字・黒字の構成分析!$Q:$XFD</definedName>
    <definedName name="Z_6312F4FF_D0A3_4885_996D_2C428543F682_.wvu.Rows" localSheetId="2" hidden="1">'各会計、関係団体の財政状況及び健全化判断比率'!$137:$1048576,'各会計、関係団体の財政状況及び健全化判断比率'!$89:$101,'各会計、関係団体の財政状況及び健全化判断比率'!$135:$136</definedName>
    <definedName name="Z_6312F4FF_D0A3_4885_996D_2C428543F682_.wvu.Rows" localSheetId="12" hidden="1">基金残高に係る経年分析!$67:$1048576,基金残高に係る経年分析!$65:$66</definedName>
    <definedName name="Z_6312F4FF_D0A3_4885_996D_2C428543F682_.wvu.Rows" localSheetId="4" hidden="1">'経常経費分析表（経常収支比率の分析）'!$104:$1048576,'経常経費分析表（経常収支比率の分析）'!$90:$103</definedName>
    <definedName name="Z_6312F4FF_D0A3_4885_996D_2C428543F682_.wvu.Rows" localSheetId="5" hidden="1">'経常経費分析表（人件費・公債費・普通建設事業費の分析）'!$75:$1048576,'経常経費分析表（人件費・公債費・普通建設事業費の分析）'!$67:$74</definedName>
    <definedName name="Z_6312F4FF_D0A3_4885_996D_2C428543F682_.wvu.Rows" localSheetId="3" hidden="1">財政比較分析表!$111:$1048576,財政比較分析表!$98:$110</definedName>
    <definedName name="Z_6312F4FF_D0A3_4885_996D_2C428543F682_.wvu.Rows" localSheetId="10" hidden="1">'実質公債費比率（分子）の構造'!$57:$1048576</definedName>
    <definedName name="Z_6312F4FF_D0A3_4885_996D_2C428543F682_.wvu.Rows" localSheetId="8" hidden="1">実質収支比率等に係る経年分析!$54:$1048576,実質収支比率等に係る経年分析!$51:$53</definedName>
    <definedName name="Z_6312F4FF_D0A3_4885_996D_2C428543F682_.wvu.Rows" localSheetId="11" hidden="1">'将来負担比率（分子）の構造'!$87:$1048576,'将来負担比率（分子）の構造'!$56:$86</definedName>
    <definedName name="Z_6312F4FF_D0A3_4885_996D_2C428543F682_.wvu.Rows" localSheetId="6" hidden="1">'性質別歳出決算分析表（住民一人当たりのコスト）'!$133:$1048576,'性質別歳出決算分析表（住民一人当たりのコスト）'!$117:$132</definedName>
    <definedName name="Z_6312F4FF_D0A3_4885_996D_2C428543F682_.wvu.Rows" localSheetId="0" hidden="1">総括表!$60:$1048576,総括表!$57:$59</definedName>
    <definedName name="Z_6312F4FF_D0A3_4885_996D_2C428543F682_.wvu.Rows" localSheetId="1" hidden="1">普通会計の状況!$54:$1048576,普通会計の状況!$50:$53</definedName>
    <definedName name="Z_6312F4FF_D0A3_4885_996D_2C428543F682_.wvu.Rows" localSheetId="7" hidden="1">'目的別歳出決算分析表（住民一人当たりのコスト）'!$133:$1048576,'目的別歳出決算分析表（住民一人当たりのコスト）'!$117:$132</definedName>
    <definedName name="Z_6312F4FF_D0A3_4885_996D_2C428543F682_.wvu.Rows" localSheetId="9" hidden="1">連結実質赤字比率に係る赤字・黒字の構成分析!$46:$1048576</definedName>
  </definedNames>
  <calcPr calcId="162913" concurrentManualCount="2"/>
  <customWorkbookViews>
    <customWorkbookView name="  - 個人用ビュー" guid="{6312F4FF-D0A3-4885-996D-2C428543F682}" mergeInterval="0" personalView="1" maximized="1" xWindow="1358" yWindow="-98" windowWidth="1296" windowHeight="1040"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3" l="1"/>
  <c r="AA69" i="3"/>
  <c r="AA34" i="3" l="1"/>
  <c r="AA35" i="3"/>
  <c r="AA36" i="3"/>
  <c r="AA37" i="3"/>
  <c r="AA38" i="3"/>
  <c r="AA39" i="3"/>
  <c r="AA33" i="3"/>
  <c r="BG37" i="1" l="1"/>
  <c r="BG36" i="1"/>
  <c r="BG35" i="1"/>
  <c r="BG34"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W42" i="1"/>
  <c r="BE42" i="1"/>
  <c r="AM42" i="1"/>
  <c r="U42" i="1"/>
  <c r="C42" i="1"/>
  <c r="BE41" i="1"/>
  <c r="AM41" i="1"/>
  <c r="U41" i="1"/>
  <c r="C41" i="1"/>
  <c r="BE40" i="1"/>
  <c r="AM40" i="1"/>
  <c r="U40" i="1"/>
  <c r="C40" i="1"/>
  <c r="BE39" i="1"/>
  <c r="AM39" i="1"/>
  <c r="U39" i="1"/>
  <c r="C39" i="1"/>
  <c r="BE38" i="1"/>
  <c r="AM38" i="1"/>
  <c r="C38" i="1"/>
  <c r="AM37" i="1"/>
  <c r="C37" i="1"/>
  <c r="C36" i="1"/>
  <c r="C34" i="1"/>
  <c r="C35"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l="1"/>
  <c r="U37" i="1" l="1"/>
  <c r="U38" i="1" l="1"/>
  <c r="AM34" i="1" s="1"/>
  <c r="AM35" i="1" s="1"/>
  <c r="AM36" i="1" s="1"/>
  <c r="BE34" i="1" l="1"/>
  <c r="BE35" i="1" s="1"/>
  <c r="BE36" i="1" s="1"/>
  <c r="BE37" i="1" s="1"/>
  <c r="BW34" i="1" l="1"/>
  <c r="BW35" i="1" s="1"/>
  <c r="BW36" i="1" s="1"/>
  <c r="BW37" i="1" s="1"/>
  <c r="BW38" i="1" s="1"/>
  <c r="BW39" i="1" s="1"/>
  <c r="BW40" i="1" s="1"/>
  <c r="BW41" i="1" s="1"/>
  <c r="CO34" i="1" l="1"/>
  <c r="CO35" i="1" s="1"/>
  <c r="CO36" i="1" s="1"/>
  <c r="CO37" i="1" s="1"/>
  <c r="CO38" i="1" s="1"/>
  <c r="CO39" i="1" s="1"/>
  <c r="CO40" i="1" s="1"/>
  <c r="CO41" i="1" s="1"/>
  <c r="CO42" i="1" s="1"/>
</calcChain>
</file>

<file path=xl/sharedStrings.xml><?xml version="1.0" encoding="utf-8"?>
<sst xmlns="http://schemas.openxmlformats.org/spreadsheetml/2006/main" count="1113" uniqueCount="615">
  <si>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</si>
  <si>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</si>
  <si>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</si>
  <si>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</si>
  <si>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</si>
  <si>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</si>
  <si>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</si>
  <si>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</si>
  <si>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</si>
  <si>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</si>
  <si>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</si>
  <si>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</si>
  <si>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</si>
  <si>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</si>
  <si>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</si>
  <si>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</si>
  <si>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</si>
  <si>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</si>
  <si>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</si>
  <si>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</si>
  <si>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</si>
  <si>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</si>
  <si>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</si>
  <si>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</si>
  <si>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</si>
  <si>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</si>
  <si>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</si>
  <si>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</si>
  <si>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</si>
  <si>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</si>
  <si>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</si>
  <si>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</si>
  <si>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</si>
  <si>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</si>
  <si>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</si>
  <si>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</si>
  <si>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</si>
  <si>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</si>
  <si>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</si>
  <si>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</si>
  <si>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</si>
  <si>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</si>
  <si>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</si>
  <si>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</si>
  <si>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</si>
  <si>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</si>
  <si>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</si>
  <si>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</si>
  <si>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</si>
  <si>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</si>
  <si>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</si>
  <si>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</si>
  <si>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</si>
  <si>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</si>
  <si>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</si>
  <si>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</si>
  <si>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</si>
  <si>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</si>
  <si>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</si>
  <si>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</si>
  <si>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</si>
  <si>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</si>
  <si>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</si>
  <si>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</si>
  <si>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</si>
  <si>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</si>
  <si>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</si>
  <si>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</si>
  <si>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</si>
  <si>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</si>
  <si>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</si>
  <si>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</si>
  <si>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</si>
  <si>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</si>
  <si>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</si>
  <si>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</si>
  <si>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</si>
  <si>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</si>
  <si>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</si>
  <si>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</si>
  <si>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</si>
  <si>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</si>
  <si>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</si>
  <si>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</si>
  <si>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</si>
  <si>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</si>
  <si>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</si>
  <si>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</si>
  <si>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</si>
  <si>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</si>
  <si>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</si>
  <si>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</si>
  <si>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</si>
  <si>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</si>
  <si>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</si>
  <si>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</si>
  <si>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</si>
  <si>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</si>
  <si>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</si>
  <si>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</si>
  <si>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</si>
  <si>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</si>
  <si>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</si>
  <si>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</si>
  <si>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</si>
  <si>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</si>
  <si>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</si>
  <si>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</si>
  <si>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</si>
  <si>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</si>
  <si>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</si>
  <si>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</si>
  <si>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</si>
  <si>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</si>
  <si>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</si>
  <si>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</si>
  <si>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</si>
  <si>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</si>
  <si>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</si>
  <si>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</si>
  <si>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</si>
  <si>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</si>
  <si>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</si>
  <si>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</si>
  <si>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</si>
  <si>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</si>
  <si>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</si>
  <si>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</si>
  <si>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</si>
  <si>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</si>
  <si>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</si>
  <si>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</si>
  <si>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</si>
  <si>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</si>
  <si>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</si>
  <si>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</si>
  <si>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</si>
  <si>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</si>
  <si>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</si>
  <si>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</si>
  <si>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</si>
  <si>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</si>
  <si>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</si>
  <si>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</si>
  <si>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</si>
  <si>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</si>
  <si>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</si>
  <si>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</si>
  <si>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</si>
  <si>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</si>
  <si>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</si>
  <si>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</si>
  <si>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</si>
  <si>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</si>
  <si>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</si>
  <si>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</si>
  <si>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</si>
  <si>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</si>
  <si>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</si>
  <si>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</si>
  <si>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</si>
  <si>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</si>
  <si>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</si>
  <si>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</si>
  <si>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</si>
  <si>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</si>
  <si>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</si>
  <si>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</si>
  <si>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</si>
  <si>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</si>
  <si>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</si>
  <si>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</si>
  <si>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</si>
  <si>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</si>
  <si>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</si>
  <si>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</si>
  <si>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</si>
  <si>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</si>
  <si>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</si>
  <si>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</si>
  <si>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</si>
  <si>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</si>
  <si>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</si>
  <si>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</si>
  <si>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</si>
  <si>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</si>
  <si>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</si>
  <si>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</si>
  <si>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</si>
  <si>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</si>
  <si>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</si>
  <si>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</si>
  <si>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</si>
  <si>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</si>
  <si>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</si>
  <si>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</si>
  <si>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</si>
  <si>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</si>
  <si>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</si>
  <si>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</si>
  <si>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</si>
  <si>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</si>
  <si>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</si>
  <si>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</si>
  <si>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</si>
  <si>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青森県青森市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</si>
  <si>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</si>
  <si>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</si>
  <si>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</si>
  <si>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</si>
  <si>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</si>
  <si>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</si>
  <si>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</si>
  <si>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</si>
  <si>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</si>
  <si>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</si>
  <si>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</si>
  <si>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</si>
  <si>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</si>
  <si>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</si>
  <si>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</si>
  <si>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</si>
  <si>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</si>
  <si>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</si>
  <si>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</si>
  <si>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</si>
  <si>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</si>
  <si>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</si>
  <si>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</si>
  <si>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</si>
  <si>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</si>
  <si>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</si>
  <si>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</si>
  <si>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</si>
  <si>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</si>
  <si>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</si>
  <si>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</si>
  <si>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</si>
  <si>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</si>
  <si>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</si>
  <si>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</si>
  <si>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</si>
  <si>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</si>
  <si>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</si>
  <si>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</si>
  <si>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</si>
  <si>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</si>
  <si>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</si>
  <si>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</si>
  <si>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</si>
  <si>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</si>
  <si>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</si>
  <si>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</si>
  <si>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</si>
  <si>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</si>
  <si>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</si>
  <si>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</si>
  <si>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</si>
  <si>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</si>
  <si>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</si>
  <si>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</si>
  <si>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</si>
  <si>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</si>
  <si>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</si>
  <si>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</si>
  <si>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</si>
  <si>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</si>
  <si>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</si>
  <si>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</si>
  <si>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</si>
  <si>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</si>
  <si>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</si>
  <si>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</si>
  <si>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</si>
  <si>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</si>
  <si>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</si>
  <si>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</si>
  <si>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</si>
  <si>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</si>
  <si>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</si>
  <si>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</si>
  <si>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</si>
  <si>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</si>
  <si>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</si>
  <si>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</si>
  <si>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</si>
  <si>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</si>
  <si>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</si>
  <si>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</si>
  <si>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</si>
  <si>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</si>
  <si>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</si>
  <si>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</si>
  <si>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</si>
  <si>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</si>
  <si>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</si>
  <si>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</si>
  <si>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</si>
  <si>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</si>
  <si>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</si>
  <si>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</si>
  <si>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</si>
  <si>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</si>
  <si>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</si>
  <si>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</si>
  <si>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</si>
  <si>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</si>
  <si>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</si>
  <si>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</si>
  <si>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</si>
  <si>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</si>
  <si>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</si>
  <si>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</si>
  <si>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</si>
  <si>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</si>
  <si>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</si>
  <si>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</si>
  <si>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</si>
  <si>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</si>
  <si>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</si>
  <si>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</si>
  <si>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</si>
  <si>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</si>
  <si>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</si>
  <si>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</si>
  <si>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</si>
  <si>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</si>
  <si>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</si>
  <si>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</si>
  <si>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</si>
  <si>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</si>
  <si>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</si>
  <si>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</si>
  <si>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</si>
  <si>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</si>
  <si>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</si>
  <si>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</si>
  <si>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</si>
  <si>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</si>
  <si>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</si>
  <si>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</si>
  <si>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</si>
  <si>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</si>
  <si>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</si>
  <si>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</si>
  <si>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</si>
  <si>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</si>
  <si>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</si>
  <si>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</si>
  <si>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</si>
  <si>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</si>
  <si>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</si>
  <si>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</si>
  <si>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青森県青森市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</si>
  <si>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</si>
  <si>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</si>
  <si>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</si>
  <si>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</si>
  <si>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</si>
  <si>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</si>
  <si>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</si>
  <si>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</si>
  <si>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</si>
  <si>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</si>
  <si>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</si>
  <si>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</si>
  <si>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</si>
  <si>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</si>
  <si>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</si>
  <si>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</si>
  <si>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</si>
  <si>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</si>
  <si>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</si>
  <si>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</si>
  <si>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</si>
  <si>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</si>
  <si>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</si>
  <si>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</si>
  <si>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</si>
  <si>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</si>
  <si>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</si>
  <si>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</si>
  <si>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</si>
  <si>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</si>
  <si>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</si>
  <si>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</si>
  <si>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</si>
  <si>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</si>
  <si>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</si>
  <si>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</si>
  <si>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</si>
  <si>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</si>
  <si>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</si>
  <si>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</si>
  <si>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</si>
  <si>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</si>
  <si>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自動車運送事業会計</t>
    <phoneticPr fontId="5"/>
  </si>
  <si>
    <t>下水道事業特別会計</t>
    <phoneticPr fontId="5"/>
  </si>
  <si>
    <t>法非適用企業</t>
    <phoneticPr fontId="5"/>
  </si>
  <si>
    <t>卸売市場事業特別会計</t>
    <phoneticPr fontId="5"/>
  </si>
  <si>
    <t>法非適用企業</t>
    <phoneticPr fontId="5"/>
  </si>
  <si>
    <t>農業集落排水事業特別会計</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</si>
  <si>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</si>
  <si>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</si>
  <si>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</si>
  <si>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</si>
  <si>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</si>
  <si>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</si>
  <si>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</si>
  <si>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</si>
  <si>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</si>
  <si>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</si>
  <si>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</si>
  <si>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</si>
  <si>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</si>
  <si>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</si>
  <si>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</si>
  <si>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</si>
  <si>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</si>
  <si>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</si>
  <si>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</si>
  <si>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</si>
  <si>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</si>
  <si>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</si>
  <si>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</si>
  <si>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</si>
  <si>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</si>
  <si>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</si>
  <si>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</si>
  <si>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</si>
  <si>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</si>
  <si>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</si>
  <si>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</si>
  <si>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</si>
  <si>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</si>
  <si>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</si>
  <si>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</si>
  <si>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</si>
  <si>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</si>
  <si>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</si>
  <si>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</si>
  <si>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</si>
  <si>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</si>
  <si>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</si>
  <si>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</si>
  <si>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</si>
  <si>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</si>
  <si>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</si>
  <si>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</si>
  <si>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</si>
  <si>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</si>
  <si>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</si>
  <si>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</si>
  <si>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</si>
  <si>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</si>
  <si>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</si>
  <si>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</si>
  <si>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</si>
  <si>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</si>
  <si>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</si>
  <si>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</si>
  <si>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</si>
  <si>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</si>
  <si>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卸売市場事業特別会計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</si>
  <si>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</si>
  <si>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</si>
  <si>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</si>
  <si>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</si>
  <si>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</si>
  <si>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</si>
  <si>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</si>
  <si>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</si>
  <si>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</si>
  <si>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</si>
  <si>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</si>
  <si>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</si>
  <si>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</si>
  <si>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</si>
  <si>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</si>
  <si>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</si>
  <si>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</si>
  <si>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</si>
  <si>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</si>
  <si>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</si>
  <si>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</si>
  <si>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</si>
  <si>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</si>
  <si>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</si>
  <si>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</si>
  <si>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</si>
  <si>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</si>
  <si>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</si>
  <si>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</si>
  <si>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</si>
  <si>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</si>
  <si>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</si>
  <si>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</si>
  <si>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</si>
  <si>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</si>
  <si>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</si>
  <si>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</si>
  <si>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</si>
  <si>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</si>
  <si>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</si>
  <si>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</si>
  <si>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</si>
  <si>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</si>
  <si>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</si>
  <si>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</si>
  <si>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</si>
  <si>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</si>
  <si>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</si>
  <si>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</si>
  <si>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</si>
  <si>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</si>
  <si>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</si>
  <si>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</si>
  <si>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</si>
  <si>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</si>
  <si>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</si>
  <si>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</si>
  <si>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</si>
  <si>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</si>
  <si>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</si>
  <si>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</si>
  <si>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</si>
  <si>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</si>
  <si>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</si>
  <si>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</si>
  <si>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</si>
  <si>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</si>
  <si>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</si>
  <si>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</si>
  <si>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</si>
  <si>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</si>
  <si>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</si>
  <si>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</si>
  <si>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</si>
  <si>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</si>
  <si>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</si>
  <si>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</si>
  <si>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</si>
  <si>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</si>
  <si>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</si>
  <si>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</si>
  <si>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</si>
  <si>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</si>
  <si>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</si>
  <si>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</si>
  <si>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</si>
  <si>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</si>
  <si>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1.86</t>
  </si>
  <si>
    <t>▲ 4.37</t>
  </si>
  <si>
    <t>▲ 2.16</t>
  </si>
  <si>
    <t>▲ 5.09</t>
  </si>
  <si>
    <t>病院事業会計</t>
  </si>
  <si>
    <t>▲ 0.49</t>
  </si>
  <si>
    <t>▲ 0.69</t>
  </si>
  <si>
    <t>▲ 1.18</t>
  </si>
  <si>
    <t>▲ 2.28</t>
  </si>
  <si>
    <t>母子父子寡婦福祉資金貸付金特別会計</t>
  </si>
  <si>
    <t>▲ 0.02</t>
  </si>
  <si>
    <t>▲ 0.07</t>
  </si>
  <si>
    <t>▲ 0.09</t>
  </si>
  <si>
    <t>水道事業会計</t>
  </si>
  <si>
    <t>一般会計</t>
  </si>
  <si>
    <t>介護保険事業特別会計</t>
  </si>
  <si>
    <t>国民健康保険事業特別会計</t>
  </si>
  <si>
    <t>▲ 0.29</t>
  </si>
  <si>
    <t>競輪事業特別会計</t>
  </si>
  <si>
    <t>下水道事業特別会計</t>
  </si>
  <si>
    <t>その他会計（赤字）</t>
  </si>
  <si>
    <t>▲ 0.39</t>
  </si>
  <si>
    <t>▲ 0.36</t>
  </si>
  <si>
    <t>▲ 0.23</t>
  </si>
  <si>
    <t>▲ 0.10</t>
  </si>
  <si>
    <t>その他会計（黒字）</t>
  </si>
  <si>
    <t>青森市地域振興基金</t>
    <rPh sb="0" eb="2">
      <t>アオモリ</t>
    </rPh>
    <rPh sb="2" eb="3">
      <t>シ</t>
    </rPh>
    <rPh sb="3" eb="5">
      <t>チイキ</t>
    </rPh>
    <rPh sb="5" eb="7">
      <t>シンコウ</t>
    </rPh>
    <rPh sb="7" eb="9">
      <t>キキン</t>
    </rPh>
    <phoneticPr fontId="11"/>
  </si>
  <si>
    <t>青森市次世代健康・スポーツ振興基金</t>
    <rPh sb="0" eb="2">
      <t>アオモリ</t>
    </rPh>
    <rPh sb="2" eb="3">
      <t>シ</t>
    </rPh>
    <rPh sb="3" eb="6">
      <t>ジセダイ</t>
    </rPh>
    <rPh sb="6" eb="8">
      <t>ケンコウ</t>
    </rPh>
    <rPh sb="13" eb="15">
      <t>シンコウ</t>
    </rPh>
    <rPh sb="15" eb="17">
      <t>キキン</t>
    </rPh>
    <phoneticPr fontId="11"/>
  </si>
  <si>
    <t>-</t>
    <phoneticPr fontId="2"/>
  </si>
  <si>
    <t>青森市公共施設整備基金</t>
    <rPh sb="0" eb="2">
      <t>アオモリ</t>
    </rPh>
    <rPh sb="2" eb="3">
      <t>シ</t>
    </rPh>
    <rPh sb="3" eb="5">
      <t>コウキョウ</t>
    </rPh>
    <rPh sb="5" eb="7">
      <t>シセツ</t>
    </rPh>
    <rPh sb="7" eb="9">
      <t>セイビ</t>
    </rPh>
    <rPh sb="9" eb="11">
      <t>キキン</t>
    </rPh>
    <phoneticPr fontId="11"/>
  </si>
  <si>
    <t>青森市元気都市あおもり応援基金</t>
    <rPh sb="0" eb="2">
      <t>アオモリ</t>
    </rPh>
    <rPh sb="2" eb="3">
      <t>シ</t>
    </rPh>
    <rPh sb="3" eb="5">
      <t>ゲンキ</t>
    </rPh>
    <rPh sb="5" eb="7">
      <t>トシ</t>
    </rPh>
    <rPh sb="11" eb="13">
      <t>オウエン</t>
    </rPh>
    <rPh sb="13" eb="15">
      <t>キキン</t>
    </rPh>
    <phoneticPr fontId="11"/>
  </si>
  <si>
    <t>青森市社会福祉事業基金</t>
    <rPh sb="0" eb="2">
      <t>アオモリ</t>
    </rPh>
    <rPh sb="2" eb="3">
      <t>シ</t>
    </rPh>
    <rPh sb="3" eb="5">
      <t>シャカイ</t>
    </rPh>
    <rPh sb="5" eb="7">
      <t>フクシ</t>
    </rPh>
    <rPh sb="7" eb="9">
      <t>ジギョウ</t>
    </rPh>
    <rPh sb="9" eb="11">
      <t>キキン</t>
    </rPh>
    <phoneticPr fontId="11"/>
  </si>
  <si>
    <t>-</t>
    <phoneticPr fontId="2"/>
  </si>
  <si>
    <t>-</t>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</si>
  <si>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</si>
  <si>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</si>
  <si>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</si>
  <si>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</si>
  <si>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アップルヒル</t>
  </si>
  <si>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</si>
  <si>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</si>
  <si>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t>
    <phoneticPr fontId="2"/>
  </si>
  <si>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</si>
  <si>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</si>
  <si>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</si>
  <si>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</si>
  <si>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</si>
  <si>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</si>
  <si>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</si>
  <si>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</si>
  <si>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</si>
  <si>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</si>
  <si>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</si>
  <si>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</si>
  <si>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</si>
  <si>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が、類似団体内平均値と比較して非常に高くなっており、有形固定資産減価償却率は、54.1％とあるように資産の大半が償却していることから、世代公平感を考慮しつつ、人口減少・公共施設のあり方等を踏まえながら、計画的な更新を検討する必要があるものと考える。
</t>
    <rPh sb="0" eb="2">
      <t>ショウライ</t>
    </rPh>
    <rPh sb="2" eb="4">
      <t>フタン</t>
    </rPh>
    <rPh sb="4" eb="6">
      <t>ヒリツ</t>
    </rPh>
    <rPh sb="8" eb="10">
      <t>ルイジ</t>
    </rPh>
    <rPh sb="10" eb="12">
      <t>ダンタイ</t>
    </rPh>
    <rPh sb="12" eb="13">
      <t>ナイ</t>
    </rPh>
    <rPh sb="13" eb="16">
      <t>ヘイキンチ</t>
    </rPh>
    <rPh sb="17" eb="19">
      <t>ヒカク</t>
    </rPh>
    <rPh sb="21" eb="23">
      <t>ヒジョウ</t>
    </rPh>
    <rPh sb="24" eb="25">
      <t>タカ</t>
    </rPh>
    <rPh sb="32" eb="34">
      <t>ユウケイ</t>
    </rPh>
    <rPh sb="73" eb="75">
      <t>セダイ</t>
    </rPh>
    <rPh sb="75" eb="77">
      <t>コウヘイ</t>
    </rPh>
    <rPh sb="77" eb="78">
      <t>カン</t>
    </rPh>
    <rPh sb="79" eb="81">
      <t>コウリョ</t>
    </rPh>
    <rPh sb="90" eb="92">
      <t>コウキョウ</t>
    </rPh>
    <rPh sb="92" eb="94">
      <t>シセツ</t>
    </rPh>
    <rPh sb="97" eb="98">
      <t>カタ</t>
    </rPh>
    <rPh sb="107" eb="110">
      <t>ケイカクテキ</t>
    </rPh>
    <rPh sb="111" eb="113">
      <t>コウシン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</si>
  <si>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</si>
  <si>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</si>
  <si>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</si>
  <si>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</si>
  <si>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</si>
  <si>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</si>
  <si>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国の経済対策に呼応した公共投資の実施や大規模な施設整備事業の実施に際し、交付税措置のある市債の活用や公債費負担の平準化を図ってきたものの、事業費補正により基準財政需要額に算入された公債費も併せて減少したことなどにより増加してきたものである。しかしながら、将来負担比率は、市債発行額の抑制等により減少傾向にあるものの、いずれの率においても類似団体内平均値を上回っていることから、今後も規律ある財政運営に努める必要がある。</t>
    <rPh sb="0" eb="2">
      <t>ジッシツ</t>
    </rPh>
    <rPh sb="121" eb="123">
      <t>ゾウカ</t>
    </rPh>
    <rPh sb="140" eb="142">
      <t>ショウライ</t>
    </rPh>
    <rPh sb="142" eb="144">
      <t>フタン</t>
    </rPh>
    <rPh sb="144" eb="146">
      <t>ヒリツ</t>
    </rPh>
    <rPh sb="148" eb="150">
      <t>シサイ</t>
    </rPh>
    <rPh sb="150" eb="153">
      <t>ハッコウガク</t>
    </rPh>
    <rPh sb="154" eb="156">
      <t>ヨクセイ</t>
    </rPh>
    <rPh sb="156" eb="157">
      <t>トウ</t>
    </rPh>
    <rPh sb="160" eb="162">
      <t>ゲンショウ</t>
    </rPh>
    <rPh sb="162" eb="164">
      <t>ケイコウ</t>
    </rPh>
    <rPh sb="175" eb="176">
      <t>リツ</t>
    </rPh>
    <rPh sb="181" eb="183">
      <t>ルイジ</t>
    </rPh>
    <rPh sb="183" eb="185">
      <t>ダンタイ</t>
    </rPh>
    <rPh sb="185" eb="186">
      <t>ナイ</t>
    </rPh>
    <rPh sb="186" eb="189">
      <t>ヘイキンチ</t>
    </rPh>
    <rPh sb="190" eb="192">
      <t>ウワマワ</t>
    </rPh>
    <rPh sb="201" eb="203">
      <t>コンゴ</t>
    </rPh>
    <rPh sb="204" eb="206">
      <t>キリツ</t>
    </rPh>
    <rPh sb="208" eb="210">
      <t>ザイセイ</t>
    </rPh>
    <rPh sb="210" eb="212">
      <t>ウンエイ</t>
    </rPh>
    <rPh sb="213" eb="214">
      <t>ツト</t>
    </rPh>
    <rPh sb="216" eb="21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</si>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</sst>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13" xfId="15" quotePrefix="1" applyNumberFormat="1" applyFont="1" applyBorder="1" applyAlignment="1" applyProtection="1">
      <alignment horizontal="right" vertical="center" shrinkToFit="1"/>
      <protection locked="0"/>
    </xf>
    <xf numFmtId="177" fontId="29" fillId="0" borderId="114" xfId="15" quotePrefix="1"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BFF0-4D49-8255-B09AE96A3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65679</c:v>
                </c:pt>
                <c:pt idx="1">
                  <c:v>51159</c:v>
                </c:pt>
                <c:pt idx="2">
                  <c:v>25040</c:v>
                </c:pt>
                <c:pt idx="3">
                  <c:v>21419</c:v>
                </c:pt>
                <c:pt idx="4">
                  <c:v>28604</c:v>
                </c:pt>
              </c:numCache>
            </c:numRef>
          </c:val>
          <c:smooth val="0"/>
          <c:extLst>
            <c:ext xmlns:c16="http://schemas.microsoft.com/office/drawing/2014/chart" uri="{C3380CC4-5D6E-409C-BE32-E72D297353CC}">
              <c16:uniqueId val="{00000001-BFF0-4D49-8255-B09AE96A3FEE}"/>
            </c:ext>
          </c:extLst>
        </c:ser>
        <c:dLbls>
          <c:showLegendKey val="0"/>
          <c:showVal val="0"/>
          <c:showCatName val="0"/>
          <c:showSerName val="0"/>
          <c:showPercent val="0"/>
          <c:showBubbleSize val="0"/>
        </c:dLbls>
        <c:marker val="1"/>
        <c:smooth val="0"/>
        <c:axId val="476631288"/>
        <c:axId val="476630896"/>
      </c:lineChart>
      <c:catAx>
        <c:axId val="476631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630896"/>
        <c:crosses val="autoZero"/>
        <c:auto val="1"/>
        <c:lblAlgn val="ctr"/>
        <c:lblOffset val="100"/>
        <c:tickLblSkip val="1"/>
        <c:tickMarkSkip val="1"/>
        <c:noMultiLvlLbl val="0"/>
      </c:catAx>
      <c:valAx>
        <c:axId val="4766308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631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2.29</c:v>
                </c:pt>
                <c:pt idx="1">
                  <c:v>3.64</c:v>
                </c:pt>
                <c:pt idx="2">
                  <c:v>3.77</c:v>
                </c:pt>
                <c:pt idx="3">
                  <c:v>3.34</c:v>
                </c:pt>
                <c:pt idx="4">
                  <c:v>3.06</c:v>
                </c:pt>
              </c:numCache>
            </c:numRef>
          </c:val>
          <c:extLst>
            <c:ext xmlns:c16="http://schemas.microsoft.com/office/drawing/2014/chart" uri="{C3380CC4-5D6E-409C-BE32-E72D297353CC}">
              <c16:uniqueId val="{00000000-15ED-4E11-9B09-3781E35DA1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8.84</c:v>
                </c:pt>
                <c:pt idx="1">
                  <c:v>4.25</c:v>
                </c:pt>
                <c:pt idx="2">
                  <c:v>6.21</c:v>
                </c:pt>
                <c:pt idx="3">
                  <c:v>6.34</c:v>
                </c:pt>
                <c:pt idx="4">
                  <c:v>3.4</c:v>
                </c:pt>
              </c:numCache>
            </c:numRef>
          </c:val>
          <c:extLst>
            <c:ext xmlns:c16="http://schemas.microsoft.com/office/drawing/2014/chart" uri="{C3380CC4-5D6E-409C-BE32-E72D297353CC}">
              <c16:uniqueId val="{00000001-15ED-4E11-9B09-3781E35DA1C5}"/>
            </c:ext>
          </c:extLst>
        </c:ser>
        <c:dLbls>
          <c:showLegendKey val="0"/>
          <c:showVal val="0"/>
          <c:showCatName val="0"/>
          <c:showSerName val="0"/>
          <c:showPercent val="0"/>
          <c:showBubbleSize val="0"/>
        </c:dLbls>
        <c:gapWidth val="250"/>
        <c:overlap val="100"/>
        <c:axId val="476629720"/>
        <c:axId val="476628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-4.37</c:v>
                </c:pt>
                <c:pt idx="2">
                  <c:v>0.09</c:v>
                </c:pt>
                <c:pt idx="3">
                  <c:v>-2.16</c:v>
                </c:pt>
                <c:pt idx="4">
                  <c:v>-5.09</c:v>
                </c:pt>
              </c:numCache>
            </c:numRef>
          </c:val>
          <c:smooth val="0"/>
          <c:extLst>
            <c:ext xmlns:c16="http://schemas.microsoft.com/office/drawing/2014/chart" uri="{C3380CC4-5D6E-409C-BE32-E72D297353CC}">
              <c16:uniqueId val="{00000002-15ED-4E11-9B09-3781E35DA1C5}"/>
            </c:ext>
          </c:extLst>
        </c:ser>
        <c:dLbls>
          <c:showLegendKey val="0"/>
          <c:showVal val="0"/>
          <c:showCatName val="0"/>
          <c:showSerName val="0"/>
          <c:showPercent val="0"/>
          <c:showBubbleSize val="0"/>
        </c:dLbls>
        <c:marker val="1"/>
        <c:smooth val="0"/>
        <c:axId val="476629720"/>
        <c:axId val="476628936"/>
      </c:lineChart>
      <c:catAx>
        <c:axId val="47662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628936"/>
        <c:crosses val="autoZero"/>
        <c:auto val="1"/>
        <c:lblAlgn val="ctr"/>
        <c:lblOffset val="100"/>
        <c:tickLblSkip val="1"/>
        <c:tickMarkSkip val="1"/>
        <c:noMultiLvlLbl val="0"/>
      </c:catAx>
      <c:valAx>
        <c:axId val="47662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62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0.17</c:v>
                </c:pt>
                <c:pt idx="4">
                  <c:v>#N/A</c:v>
                </c:pt>
                <c:pt idx="5">
                  <c:v>0.95</c:v>
                </c:pt>
                <c:pt idx="6">
                  <c:v>#N/A</c:v>
                </c:pt>
                <c:pt idx="7">
                  <c:v>0.2</c:v>
                </c:pt>
                <c:pt idx="8">
                  <c:v>#N/A</c:v>
                </c:pt>
                <c:pt idx="9">
                  <c:v>0.2</c:v>
                </c:pt>
              </c:numCache>
            </c:numRef>
          </c:val>
          <c:extLst>
            <c:ext xmlns:c16="http://schemas.microsoft.com/office/drawing/2014/chart" uri="{C3380CC4-5D6E-409C-BE32-E72D297353CC}">
              <c16:uniqueId val="{00000000-3C45-4A30-AB1F-C71232020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0.39</c:v>
                </c:pt>
                <c:pt idx="1">
                  <c:v>#N/A</c:v>
                </c:pt>
                <c:pt idx="2">
                  <c:v>0.36</c:v>
                </c:pt>
                <c:pt idx="3">
                  <c:v>#N/A</c:v>
                </c:pt>
                <c:pt idx="4">
                  <c:v>0.23</c:v>
                </c:pt>
                <c:pt idx="5">
                  <c:v>#N/A</c:v>
                </c:pt>
                <c:pt idx="6">
                  <c:v>0.1</c:v>
                </c:pt>
                <c:pt idx="7">
                  <c:v>#N/A</c:v>
                </c:pt>
                <c:pt idx="8">
                  <c:v>0</c:v>
                </c:pt>
                <c:pt idx="9">
                  <c:v>0</c:v>
                </c:pt>
              </c:numCache>
            </c:numRef>
          </c:val>
          <c:extLst>
            <c:ext xmlns:c16="http://schemas.microsoft.com/office/drawing/2014/chart" uri="{C3380CC4-5D6E-409C-BE32-E72D297353CC}">
              <c16:uniqueId val="{00000001-3C45-4A30-AB1F-C7123202012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0.11</c:v>
                </c:pt>
                <c:pt idx="4">
                  <c:v>#N/A</c:v>
                </c:pt>
                <c:pt idx="5">
                  <c:v>0.21</c:v>
                </c:pt>
                <c:pt idx="6">
                  <c:v>#N/A</c:v>
                </c:pt>
                <c:pt idx="7">
                  <c:v>0.19</c:v>
                </c:pt>
                <c:pt idx="8">
                  <c:v>#N/A</c:v>
                </c:pt>
                <c:pt idx="9">
                  <c:v>0.22</c:v>
                </c:pt>
              </c:numCache>
            </c:numRef>
          </c:val>
          <c:extLst>
            <c:ext xmlns:c16="http://schemas.microsoft.com/office/drawing/2014/chart" uri="{C3380CC4-5D6E-409C-BE32-E72D297353CC}">
              <c16:uniqueId val="{00000002-3C45-4A30-AB1F-C71232020129}"/>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0.55000000000000004</c:v>
                </c:pt>
                <c:pt idx="4">
                  <c:v>#N/A</c:v>
                </c:pt>
                <c:pt idx="5">
                  <c:v>0.56000000000000005</c:v>
                </c:pt>
                <c:pt idx="6">
                  <c:v>#N/A</c:v>
                </c:pt>
                <c:pt idx="7">
                  <c:v>0.56999999999999995</c:v>
                </c:pt>
                <c:pt idx="8">
                  <c:v>#N/A</c:v>
                </c:pt>
                <c:pt idx="9">
                  <c:v>0.57999999999999996</c:v>
                </c:pt>
              </c:numCache>
            </c:numRef>
          </c:val>
          <c:extLst>
            <c:ext xmlns:c16="http://schemas.microsoft.com/office/drawing/2014/chart" uri="{C3380CC4-5D6E-409C-BE32-E72D297353CC}">
              <c16:uniqueId val="{00000003-3C45-4A30-AB1F-C7123202012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0.41</c:v>
                </c:pt>
                <c:pt idx="4">
                  <c:v>0.28999999999999998</c:v>
                </c:pt>
                <c:pt idx="5">
                  <c:v>#N/A</c:v>
                </c:pt>
                <c:pt idx="6">
                  <c:v>#N/A</c:v>
                </c:pt>
                <c:pt idx="7">
                  <c:v>7.0000000000000007E-2</c:v>
                </c:pt>
                <c:pt idx="8">
                  <c:v>#N/A</c:v>
                </c:pt>
                <c:pt idx="9">
                  <c:v>0.89</c:v>
                </c:pt>
              </c:numCache>
            </c:numRef>
          </c:val>
          <c:extLst>
            <c:ext xmlns:c16="http://schemas.microsoft.com/office/drawing/2014/chart" uri="{C3380CC4-5D6E-409C-BE32-E72D297353CC}">
              <c16:uniqueId val="{00000004-3C45-4A30-AB1F-C712320201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0.82</c:v>
                </c:pt>
                <c:pt idx="4">
                  <c:v>#N/A</c:v>
                </c:pt>
                <c:pt idx="5">
                  <c:v>0.25</c:v>
                </c:pt>
                <c:pt idx="6">
                  <c:v>#N/A</c:v>
                </c:pt>
                <c:pt idx="7">
                  <c:v>1.07</c:v>
                </c:pt>
                <c:pt idx="8">
                  <c:v>#N/A</c:v>
                </c:pt>
                <c:pt idx="9">
                  <c:v>1.84</c:v>
                </c:pt>
              </c:numCache>
            </c:numRef>
          </c:val>
          <c:extLst>
            <c:ext xmlns:c16="http://schemas.microsoft.com/office/drawing/2014/chart" uri="{C3380CC4-5D6E-409C-BE32-E72D297353CC}">
              <c16:uniqueId val="{00000005-3C45-4A30-AB1F-C7123202012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2.2799999999999998</c:v>
                </c:pt>
                <c:pt idx="2">
                  <c:v>#N/A</c:v>
                </c:pt>
                <c:pt idx="3">
                  <c:v>3.63</c:v>
                </c:pt>
                <c:pt idx="4">
                  <c:v>#N/A</c:v>
                </c:pt>
                <c:pt idx="5">
                  <c:v>3.8</c:v>
                </c:pt>
                <c:pt idx="6">
                  <c:v>#N/A</c:v>
                </c:pt>
                <c:pt idx="7">
                  <c:v>3.41</c:v>
                </c:pt>
                <c:pt idx="8">
                  <c:v>#N/A</c:v>
                </c:pt>
                <c:pt idx="9">
                  <c:v>3.14</c:v>
                </c:pt>
              </c:numCache>
            </c:numRef>
          </c:val>
          <c:extLst>
            <c:ext xmlns:c16="http://schemas.microsoft.com/office/drawing/2014/chart" uri="{C3380CC4-5D6E-409C-BE32-E72D297353CC}">
              <c16:uniqueId val="{00000006-3C45-4A30-AB1F-C712320201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9.48</c:v>
                </c:pt>
                <c:pt idx="2">
                  <c:v>#N/A</c:v>
                </c:pt>
                <c:pt idx="3">
                  <c:v>11.59</c:v>
                </c:pt>
                <c:pt idx="4">
                  <c:v>#N/A</c:v>
                </c:pt>
                <c:pt idx="5">
                  <c:v>11.07</c:v>
                </c:pt>
                <c:pt idx="6">
                  <c:v>#N/A</c:v>
                </c:pt>
                <c:pt idx="7">
                  <c:v>11.73</c:v>
                </c:pt>
                <c:pt idx="8">
                  <c:v>#N/A</c:v>
                </c:pt>
                <c:pt idx="9">
                  <c:v>11.65</c:v>
                </c:pt>
              </c:numCache>
            </c:numRef>
          </c:val>
          <c:extLst>
            <c:ext xmlns:c16="http://schemas.microsoft.com/office/drawing/2014/chart" uri="{C3380CC4-5D6E-409C-BE32-E72D297353CC}">
              <c16:uniqueId val="{00000007-3C45-4A30-AB1F-C71232020129}"/>
            </c:ext>
          </c:extLst>
        </c:ser>
        <c:ser>
          <c:idx val="8"/>
          <c:order val="8"/>
          <c:tx>
            <c:strRef>
              <c:f>データシート!$A$35</c:f>
              <c:strCache>
                <c:ptCount val="1"/>
                <c:pt idx="0">
                  <c:v>母子父子寡婦福祉資金貸付金特別会計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0.02</c:v>
                </c:pt>
                <c:pt idx="5">
                  <c:v>#N/A</c:v>
                </c:pt>
                <c:pt idx="6">
                  <c:v>7.0000000000000007E-2</c:v>
                </c:pt>
                <c:pt idx="7">
                  <c:v>#N/A</c:v>
                </c:pt>
                <c:pt idx="8">
                  <c:v>0.09</c:v>
                </c:pt>
                <c:pt idx="9">
                  <c:v>#N/A</c:v>
                </c:pt>
              </c:numCache>
            </c:numRef>
          </c:val>
          <c:extLst>
            <c:ext xmlns:c16="http://schemas.microsoft.com/office/drawing/2014/chart" uri="{C3380CC4-5D6E-409C-BE32-E72D297353CC}">
              <c16:uniqueId val="{00000008-3C45-4A30-AB1F-C712320201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0.56000000000000005</c:v>
                </c:pt>
                <c:pt idx="2">
                  <c:v>0.49</c:v>
                </c:pt>
                <c:pt idx="3">
                  <c:v>#N/A</c:v>
                </c:pt>
                <c:pt idx="4">
                  <c:v>0.69</c:v>
                </c:pt>
                <c:pt idx="5">
                  <c:v>#N/A</c:v>
                </c:pt>
                <c:pt idx="6">
                  <c:v>1.18</c:v>
                </c:pt>
                <c:pt idx="7">
                  <c:v>#N/A</c:v>
                </c:pt>
                <c:pt idx="8">
                  <c:v>2.2799999999999998</c:v>
                </c:pt>
                <c:pt idx="9">
                  <c:v>#N/A</c:v>
                </c:pt>
              </c:numCache>
            </c:numRef>
          </c:val>
          <c:extLst>
            <c:ext xmlns:c16="http://schemas.microsoft.com/office/drawing/2014/chart" uri="{C3380CC4-5D6E-409C-BE32-E72D297353CC}">
              <c16:uniqueId val="{00000009-3C45-4A30-AB1F-C71232020129}"/>
            </c:ext>
          </c:extLst>
        </c:ser>
        <c:dLbls>
          <c:showLegendKey val="0"/>
          <c:showVal val="0"/>
          <c:showCatName val="0"/>
          <c:showSerName val="0"/>
          <c:showPercent val="0"/>
          <c:showBubbleSize val="0"/>
        </c:dLbls>
        <c:gapWidth val="150"/>
        <c:overlap val="100"/>
        <c:axId val="476635600"/>
        <c:axId val="476635208"/>
      </c:barChart>
      <c:catAx>
        <c:axId val="47663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635208"/>
        <c:crosses val="autoZero"/>
        <c:auto val="1"/>
        <c:lblAlgn val="ctr"/>
        <c:lblOffset val="100"/>
        <c:tickLblSkip val="1"/>
        <c:tickMarkSkip val="1"/>
        <c:noMultiLvlLbl val="0"/>
      </c:catAx>
      <c:valAx>
        <c:axId val="476635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63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15742</c:v>
                </c:pt>
                <c:pt idx="5">
                  <c:v>12141</c:v>
                </c:pt>
                <c:pt idx="8">
                  <c:v>11436</c:v>
                </c:pt>
                <c:pt idx="11">
                  <c:v>11245</c:v>
                </c:pt>
                <c:pt idx="14">
                  <c:v>10755</c:v>
                </c:pt>
              </c:numCache>
            </c:numRef>
          </c:val>
          <c:extLst>
            <c:ext xmlns:c16="http://schemas.microsoft.com/office/drawing/2014/chart" uri="{C3380CC4-5D6E-409C-BE32-E72D297353CC}">
              <c16:uniqueId val="{00000000-D605-497D-9B37-A17FEEE13B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05-497D-9B37-A17FEEE13B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39</c:v>
                </c:pt>
                <c:pt idx="6">
                  <c:v>45</c:v>
                </c:pt>
                <c:pt idx="9">
                  <c:v>97</c:v>
                </c:pt>
                <c:pt idx="12">
                  <c:v>62</c:v>
                </c:pt>
              </c:numCache>
            </c:numRef>
          </c:val>
          <c:extLst>
            <c:ext xmlns:c16="http://schemas.microsoft.com/office/drawing/2014/chart" uri="{C3380CC4-5D6E-409C-BE32-E72D297353CC}">
              <c16:uniqueId val="{00000002-D605-497D-9B37-A17FEEE13B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448</c:v>
                </c:pt>
                <c:pt idx="3">
                  <c:v>262</c:v>
                </c:pt>
                <c:pt idx="6">
                  <c:v>149</c:v>
                </c:pt>
                <c:pt idx="9">
                  <c:v>205</c:v>
                </c:pt>
                <c:pt idx="12">
                  <c:v>223</c:v>
                </c:pt>
              </c:numCache>
            </c:numRef>
          </c:val>
          <c:extLst>
            <c:ext xmlns:c16="http://schemas.microsoft.com/office/drawing/2014/chart" uri="{C3380CC4-5D6E-409C-BE32-E72D297353CC}">
              <c16:uniqueId val="{00000003-D605-497D-9B37-A17FEEE13B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2643</c:v>
                </c:pt>
                <c:pt idx="3">
                  <c:v>2785</c:v>
                </c:pt>
                <c:pt idx="6">
                  <c:v>3002</c:v>
                </c:pt>
                <c:pt idx="9">
                  <c:v>2768</c:v>
                </c:pt>
                <c:pt idx="12">
                  <c:v>2845</c:v>
                </c:pt>
              </c:numCache>
            </c:numRef>
          </c:val>
          <c:extLst>
            <c:ext xmlns:c16="http://schemas.microsoft.com/office/drawing/2014/chart" uri="{C3380CC4-5D6E-409C-BE32-E72D297353CC}">
              <c16:uniqueId val="{00000004-D605-497D-9B37-A17FEEE13B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05-497D-9B37-A17FEEE13B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05-497D-9B37-A17FEEE13B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20796</c:v>
                </c:pt>
                <c:pt idx="3">
                  <c:v>16997</c:v>
                </c:pt>
                <c:pt idx="6">
                  <c:v>16876</c:v>
                </c:pt>
                <c:pt idx="9">
                  <c:v>16799</c:v>
                </c:pt>
                <c:pt idx="12">
                  <c:v>16379</c:v>
                </c:pt>
              </c:numCache>
            </c:numRef>
          </c:val>
          <c:extLst>
            <c:ext xmlns:c16="http://schemas.microsoft.com/office/drawing/2014/chart" uri="{C3380CC4-5D6E-409C-BE32-E72D297353CC}">
              <c16:uniqueId val="{00000007-D605-497D-9B37-A17FEEE13B06}"/>
            </c:ext>
          </c:extLst>
        </c:ser>
        <c:dLbls>
          <c:showLegendKey val="0"/>
          <c:showVal val="0"/>
          <c:showCatName val="0"/>
          <c:showSerName val="0"/>
          <c:showPercent val="0"/>
          <c:showBubbleSize val="0"/>
        </c:dLbls>
        <c:gapWidth val="100"/>
        <c:overlap val="100"/>
        <c:axId val="476636776"/>
        <c:axId val="47663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8183</c:v>
                </c:pt>
                <c:pt idx="2">
                  <c:v>#N/A</c:v>
                </c:pt>
                <c:pt idx="3">
                  <c:v>#N/A</c:v>
                </c:pt>
                <c:pt idx="4">
                  <c:v>7942</c:v>
                </c:pt>
                <c:pt idx="5">
                  <c:v>#N/A</c:v>
                </c:pt>
                <c:pt idx="6">
                  <c:v>#N/A</c:v>
                </c:pt>
                <c:pt idx="7">
                  <c:v>8636</c:v>
                </c:pt>
                <c:pt idx="8">
                  <c:v>#N/A</c:v>
                </c:pt>
                <c:pt idx="9">
                  <c:v>#N/A</c:v>
                </c:pt>
                <c:pt idx="10">
                  <c:v>8624</c:v>
                </c:pt>
                <c:pt idx="11">
                  <c:v>#N/A</c:v>
                </c:pt>
                <c:pt idx="12">
                  <c:v>#N/A</c:v>
                </c:pt>
                <c:pt idx="13">
                  <c:v>8754</c:v>
                </c:pt>
                <c:pt idx="14">
                  <c:v>#N/A</c:v>
                </c:pt>
              </c:numCache>
            </c:numRef>
          </c:val>
          <c:smooth val="0"/>
          <c:extLst>
            <c:ext xmlns:c16="http://schemas.microsoft.com/office/drawing/2014/chart" uri="{C3380CC4-5D6E-409C-BE32-E72D297353CC}">
              <c16:uniqueId val="{00000008-D605-497D-9B37-A17FEEE13B06}"/>
            </c:ext>
          </c:extLst>
        </c:ser>
        <c:dLbls>
          <c:showLegendKey val="0"/>
          <c:showVal val="0"/>
          <c:showCatName val="0"/>
          <c:showSerName val="0"/>
          <c:showPercent val="0"/>
          <c:showBubbleSize val="0"/>
        </c:dLbls>
        <c:marker val="1"/>
        <c:smooth val="0"/>
        <c:axId val="476636776"/>
        <c:axId val="476637168"/>
      </c:lineChart>
      <c:catAx>
        <c:axId val="47663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637168"/>
        <c:crosses val="autoZero"/>
        <c:auto val="1"/>
        <c:lblAlgn val="ctr"/>
        <c:lblOffset val="100"/>
        <c:tickLblSkip val="1"/>
        <c:tickMarkSkip val="1"/>
        <c:noMultiLvlLbl val="0"/>
      </c:catAx>
      <c:valAx>
        <c:axId val="47663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63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129622</c:v>
                </c:pt>
                <c:pt idx="5">
                  <c:v>130337</c:v>
                </c:pt>
                <c:pt idx="8">
                  <c:v>127464</c:v>
                </c:pt>
                <c:pt idx="11">
                  <c:v>124078</c:v>
                </c:pt>
                <c:pt idx="14">
                  <c:v>120896</c:v>
                </c:pt>
              </c:numCache>
            </c:numRef>
          </c:val>
          <c:extLst>
            <c:ext xmlns:c16="http://schemas.microsoft.com/office/drawing/2014/chart" uri="{C3380CC4-5D6E-409C-BE32-E72D297353CC}">
              <c16:uniqueId val="{00000000-63C4-4387-BF4B-29C3D02FDB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4528</c:v>
                </c:pt>
                <c:pt idx="5">
                  <c:v>3236</c:v>
                </c:pt>
                <c:pt idx="8">
                  <c:v>3662</c:v>
                </c:pt>
                <c:pt idx="11">
                  <c:v>3912</c:v>
                </c:pt>
                <c:pt idx="14">
                  <c:v>4082</c:v>
                </c:pt>
              </c:numCache>
            </c:numRef>
          </c:val>
          <c:extLst>
            <c:ext xmlns:c16="http://schemas.microsoft.com/office/drawing/2014/chart" uri="{C3380CC4-5D6E-409C-BE32-E72D297353CC}">
              <c16:uniqueId val="{00000001-63C4-4387-BF4B-29C3D02FDB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12690</c:v>
                </c:pt>
                <c:pt idx="5">
                  <c:v>8805</c:v>
                </c:pt>
                <c:pt idx="8">
                  <c:v>10866</c:v>
                </c:pt>
                <c:pt idx="11">
                  <c:v>11583</c:v>
                </c:pt>
                <c:pt idx="14">
                  <c:v>11771</c:v>
                </c:pt>
              </c:numCache>
            </c:numRef>
          </c:val>
          <c:extLst>
            <c:ext xmlns:c16="http://schemas.microsoft.com/office/drawing/2014/chart" uri="{C3380CC4-5D6E-409C-BE32-E72D297353CC}">
              <c16:uniqueId val="{00000002-63C4-4387-BF4B-29C3D02FDB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C4-4387-BF4B-29C3D02FDB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C4-4387-BF4B-29C3D02FDB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C4-4387-BF4B-29C3D02FDB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15918</c:v>
                </c:pt>
                <c:pt idx="3">
                  <c:v>14678</c:v>
                </c:pt>
                <c:pt idx="6">
                  <c:v>14427</c:v>
                </c:pt>
                <c:pt idx="9">
                  <c:v>13511</c:v>
                </c:pt>
                <c:pt idx="12">
                  <c:v>12976</c:v>
                </c:pt>
              </c:numCache>
            </c:numRef>
          </c:val>
          <c:extLst>
            <c:ext xmlns:c16="http://schemas.microsoft.com/office/drawing/2014/chart" uri="{C3380CC4-5D6E-409C-BE32-E72D297353CC}">
              <c16:uniqueId val="{00000006-63C4-4387-BF4B-29C3D02FDB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1219</c:v>
                </c:pt>
                <c:pt idx="3">
                  <c:v>1897</c:v>
                </c:pt>
                <c:pt idx="6">
                  <c:v>1891</c:v>
                </c:pt>
                <c:pt idx="9">
                  <c:v>1883</c:v>
                </c:pt>
                <c:pt idx="12">
                  <c:v>1822</c:v>
                </c:pt>
              </c:numCache>
            </c:numRef>
          </c:val>
          <c:extLst>
            <c:ext xmlns:c16="http://schemas.microsoft.com/office/drawing/2014/chart" uri="{C3380CC4-5D6E-409C-BE32-E72D297353CC}">
              <c16:uniqueId val="{00000007-63C4-4387-BF4B-29C3D02FDB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29903</c:v>
                </c:pt>
                <c:pt idx="3">
                  <c:v>30577</c:v>
                </c:pt>
                <c:pt idx="6">
                  <c:v>32109</c:v>
                </c:pt>
                <c:pt idx="9">
                  <c:v>32136</c:v>
                </c:pt>
                <c:pt idx="12">
                  <c:v>32043</c:v>
                </c:pt>
              </c:numCache>
            </c:numRef>
          </c:val>
          <c:extLst>
            <c:ext xmlns:c16="http://schemas.microsoft.com/office/drawing/2014/chart" uri="{C3380CC4-5D6E-409C-BE32-E72D297353CC}">
              <c16:uniqueId val="{00000008-63C4-4387-BF4B-29C3D02FDB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7145</c:v>
                </c:pt>
                <c:pt idx="3">
                  <c:v>3731</c:v>
                </c:pt>
                <c:pt idx="6">
                  <c:v>3681</c:v>
                </c:pt>
                <c:pt idx="9">
                  <c:v>3744</c:v>
                </c:pt>
                <c:pt idx="12">
                  <c:v>3808</c:v>
                </c:pt>
              </c:numCache>
            </c:numRef>
          </c:val>
          <c:extLst>
            <c:ext xmlns:c16="http://schemas.microsoft.com/office/drawing/2014/chart" uri="{C3380CC4-5D6E-409C-BE32-E72D297353CC}">
              <c16:uniqueId val="{00000009-63C4-4387-BF4B-29C3D02FDB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167042</c:v>
                </c:pt>
                <c:pt idx="3">
                  <c:v>164826</c:v>
                </c:pt>
                <c:pt idx="6">
                  <c:v>158849</c:v>
                </c:pt>
                <c:pt idx="9">
                  <c:v>151191</c:v>
                </c:pt>
                <c:pt idx="12">
                  <c:v>145147</c:v>
                </c:pt>
              </c:numCache>
            </c:numRef>
          </c:val>
          <c:extLst>
            <c:ext xmlns:c16="http://schemas.microsoft.com/office/drawing/2014/chart" uri="{C3380CC4-5D6E-409C-BE32-E72D297353CC}">
              <c16:uniqueId val="{0000000A-63C4-4387-BF4B-29C3D02FDB86}"/>
            </c:ext>
          </c:extLst>
        </c:ser>
        <c:dLbls>
          <c:showLegendKey val="0"/>
          <c:showVal val="0"/>
          <c:showCatName val="0"/>
          <c:showSerName val="0"/>
          <c:showPercent val="0"/>
          <c:showBubbleSize val="0"/>
        </c:dLbls>
        <c:gapWidth val="100"/>
        <c:overlap val="100"/>
        <c:axId val="476637952"/>
        <c:axId val="476646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74388</c:v>
                </c:pt>
                <c:pt idx="2">
                  <c:v>#N/A</c:v>
                </c:pt>
                <c:pt idx="3">
                  <c:v>#N/A</c:v>
                </c:pt>
                <c:pt idx="4">
                  <c:v>73332</c:v>
                </c:pt>
                <c:pt idx="5">
                  <c:v>#N/A</c:v>
                </c:pt>
                <c:pt idx="6">
                  <c:v>#N/A</c:v>
                </c:pt>
                <c:pt idx="7">
                  <c:v>68966</c:v>
                </c:pt>
                <c:pt idx="8">
                  <c:v>#N/A</c:v>
                </c:pt>
                <c:pt idx="9">
                  <c:v>#N/A</c:v>
                </c:pt>
                <c:pt idx="10">
                  <c:v>62893</c:v>
                </c:pt>
                <c:pt idx="11">
                  <c:v>#N/A</c:v>
                </c:pt>
                <c:pt idx="12">
                  <c:v>#N/A</c:v>
                </c:pt>
                <c:pt idx="13">
                  <c:v>59047</c:v>
                </c:pt>
                <c:pt idx="14">
                  <c:v>#N/A</c:v>
                </c:pt>
              </c:numCache>
            </c:numRef>
          </c:val>
          <c:smooth val="0"/>
          <c:extLst>
            <c:ext xmlns:c16="http://schemas.microsoft.com/office/drawing/2014/chart" uri="{C3380CC4-5D6E-409C-BE32-E72D297353CC}">
              <c16:uniqueId val="{0000000B-63C4-4387-BF4B-29C3D02FDB86}"/>
            </c:ext>
          </c:extLst>
        </c:ser>
        <c:dLbls>
          <c:showLegendKey val="0"/>
          <c:showVal val="0"/>
          <c:showCatName val="0"/>
          <c:showSerName val="0"/>
          <c:showPercent val="0"/>
          <c:showBubbleSize val="0"/>
        </c:dLbls>
        <c:marker val="1"/>
        <c:smooth val="0"/>
        <c:axId val="476637952"/>
        <c:axId val="476646968"/>
      </c:lineChart>
      <c:catAx>
        <c:axId val="4766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646968"/>
        <c:crosses val="autoZero"/>
        <c:auto val="1"/>
        <c:lblAlgn val="ctr"/>
        <c:lblOffset val="100"/>
        <c:tickLblSkip val="1"/>
        <c:tickMarkSkip val="1"/>
        <c:noMultiLvlLbl val="0"/>
      </c:catAx>
      <c:valAx>
        <c:axId val="47664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6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4272</c:v>
                </c:pt>
                <c:pt idx="1">
                  <c:v>4274</c:v>
                </c:pt>
                <c:pt idx="2">
                  <c:v>2276</c:v>
                </c:pt>
              </c:numCache>
            </c:numRef>
          </c:val>
          <c:extLst>
            <c:ext xmlns:c16="http://schemas.microsoft.com/office/drawing/2014/chart" uri="{C3380CC4-5D6E-409C-BE32-E72D297353CC}">
              <c16:uniqueId val="{00000000-7954-4EC1-B1C8-4CD2098485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3016</c:v>
                </c:pt>
                <c:pt idx="1">
                  <c:v>3017</c:v>
                </c:pt>
                <c:pt idx="2">
                  <c:v>3017</c:v>
                </c:pt>
              </c:numCache>
            </c:numRef>
          </c:val>
          <c:extLst>
            <c:ext xmlns:c16="http://schemas.microsoft.com/office/drawing/2014/chart" uri="{C3380CC4-5D6E-409C-BE32-E72D297353CC}">
              <c16:uniqueId val="{00000001-7954-4EC1-B1C8-4CD2098485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5934</c:v>
                </c:pt>
                <c:pt idx="1">
                  <c:v>6299</c:v>
                </c:pt>
                <c:pt idx="2">
                  <c:v>8068</c:v>
                </c:pt>
              </c:numCache>
            </c:numRef>
          </c:val>
          <c:extLst>
            <c:ext xmlns:c16="http://schemas.microsoft.com/office/drawing/2014/chart" uri="{C3380CC4-5D6E-409C-BE32-E72D297353CC}">
              <c16:uniqueId val="{00000002-7954-4EC1-B1C8-4CD2098485AD}"/>
            </c:ext>
          </c:extLst>
        </c:ser>
        <c:dLbls>
          <c:showLegendKey val="0"/>
          <c:showVal val="0"/>
          <c:showCatName val="0"/>
          <c:showSerName val="0"/>
          <c:showPercent val="0"/>
          <c:showBubbleSize val="0"/>
        </c:dLbls>
        <c:gapWidth val="120"/>
        <c:overlap val="100"/>
        <c:axId val="476643832"/>
        <c:axId val="476645008"/>
      </c:barChart>
      <c:catAx>
        <c:axId val="47664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645008"/>
        <c:crosses val="autoZero"/>
        <c:auto val="1"/>
        <c:lblAlgn val="ctr"/>
        <c:lblOffset val="100"/>
        <c:tickLblSkip val="1"/>
        <c:tickMarkSkip val="1"/>
        <c:noMultiLvlLbl val="0"/>
      </c:catAx>
      <c:valAx>
        <c:axId val="476645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64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{D0634D5C-BC50-4426-9C13-8571790597B5}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0D-4DEE-B876-EE4838F5E2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{D381F4B1-BFA4-4A80-9E7A-C39D6BB8968E}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0D-4DEE-B876-EE4838F5E2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{561AB071-9F67-4C6B-8FE2-0F576CA5D95A}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0D-4DEE-B876-EE4838F5E2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{FBB13782-0C98-46FF-A766-564E3141BCC6}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0D-4DEE-B876-EE4838F5E2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{BF4B450A-285C-4DF6-8485-333B9ED9571D}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0D-4DEE-B876-EE4838F5E2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{1BB571A4-822A-4E1B-B908-98024AB3FA79}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0D-4DEE-B876-EE4838F5E23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{CCFFBD51-7C66-4AB1-8E69-9E940C560200}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0D-4DEE-B876-EE4838F5E23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{E25EF70C-72DA-4110-86CF-35A683560523}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0D-4DEE-B876-EE4838F5E23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{8D8CE653-4B31-43C7-BD42-B480B8A9F067}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0D-4DEE-B876-EE4838F5E2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54.1</c:v>
                </c:pt>
              </c:numCache>
            </c:numRef>
          </c:xVal>
          <c:yVal>
            <c:numRef>
              <c:f>公会計指標分析・財政指標組合せ分析表!$BP$51:$DC$51</c:f>
              <c:numCache>
                <c:formatCode>#,##0.0;"▲ "#,##0.0</c:formatCode>
                <c:ptCount val="40"/>
                <c:pt idx="24">
                  <c:v>110.7</c:v>
                </c:pt>
              </c:numCache>
            </c:numRef>
          </c:yVal>
          <c:smooth val="0"/>
          <c:extLst>
            <c:ext xmlns:c16="http://schemas.microsoft.com/office/drawing/2014/chart" uri="{C3380CC4-5D6E-409C-BE32-E72D297353CC}">
              <c16:uniqueId val="{00000009-350D-4DEE-B876-EE4838F5E2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{3ADC608D-DE69-4987-BFCD-B9056A5EE9D5}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0D-4DEE-B876-EE4838F5E2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{362F3186-825B-4792-B441-8D6D161C4E8B}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0D-4DEE-B876-EE4838F5E2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{F9662FAC-1F83-4919-B7A3-CBE240F703D5}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0D-4DEE-B876-EE4838F5E2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{867794E9-A188-4C24-A676-39F839FEE2F9}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0D-4DEE-B876-EE4838F5E2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{B0475E45-6970-4A97-971D-A760C16009E7}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0D-4DEE-B876-EE4838F5E2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{27308C4F-60F1-4B50-B665-4EC4B3C0A2E5}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0D-4DEE-B876-EE4838F5E23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{05CE6BA3-7396-4351-958A-BB345CC75B92}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0D-4DEE-B876-EE4838F5E23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{523F9D7A-7F63-48BA-8E1E-A6E4526CC3C6}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0D-4DEE-B876-EE4838F5E23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{797DEDFE-6999-4517-A41C-7A3691F6499A}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0D-4DEE-B876-EE4838F5E2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350D-4DEE-B876-EE4838F5E23C}"/>
            </c:ext>
          </c:extLst>
        </c:ser>
        <c:dLbls>
          <c:showLegendKey val="0"/>
          <c:showVal val="1"/>
          <c:showCatName val="0"/>
          <c:showSerName val="0"/>
          <c:showPercent val="0"/>
          <c:showBubbleSize val="0"/>
        </c:dLbls>
        <c:axId val="476648928"/>
        <c:axId val="476649320"/>
      </c:scatterChart>
      <c:valAx>
        <c:axId val="476648928"/>
        <c:scaling>
          <c:orientation val="minMax"/>
          <c:max val="59.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649320"/>
        <c:crosses val="autoZero"/>
        <c:crossBetween val="midCat"/>
      </c:valAx>
      <c:valAx>
        <c:axId val="476649320"/>
        <c:scaling>
          <c:orientation val="minMax"/>
          <c:max val="12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64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088608721822479E-2"/>
                  <c:y val="-7.806456164673503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{2961F34D-0218-4A9E-90C9-7BFA33A9CECD}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70-4374-B785-EBAC14CDA8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{E9ADAFBD-FB20-4084-A54B-BB624FA014DA}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70-4374-B785-EBAC14CDA8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{A48D5660-5942-44B8-B9DA-524ABB6A0796}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70-4374-B785-EBAC14CDA8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{21E52CB4-8907-4B1B-8E8C-C57F1A0DCF83}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70-4374-B785-EBAC14CDA8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{DE17DBC4-0746-48F5-AF03-E5DA8759BC88}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70-4374-B785-EBAC14CDA813}"/>
                </c:ext>
              </c:extLst>
            </c:dLbl>
            <c:dLbl>
              <c:idx val="8"/>
              <c:layout>
                <c:manualLayout>
                  <c:x val="-2.630737451639879E-2"/>
                  <c:y val="-5.034070663405271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{0172CBF1-07A8-48AB-8FA5-3B9E8FB7A5A5}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70-4374-B785-EBAC14CDA813}"/>
                </c:ext>
              </c:extLst>
            </c:dLbl>
            <c:dLbl>
              <c:idx val="16"/>
              <c:layout>
                <c:manualLayout>
                  <c:x val="-3.1697991619110633E-2"/>
                  <c:y val="-5.8844672982594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{AFD9DE83-EDA3-4240-B5DE-AC7DA908175C}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70-4374-B785-EBAC14CDA81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{FB2941FB-04A4-440B-BD43-FD716C9A42E2}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70-4374-B785-EBAC14CDA81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{72935A4B-2DE5-4468-A209-1F291D64E844}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70-4374-B785-EBAC14CDA8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13.8</c:v>
                </c:pt>
                <c:pt idx="16">
                  <c:v>14.2</c:v>
                </c:pt>
                <c:pt idx="24">
                  <c:v>14.6</c:v>
                </c:pt>
                <c:pt idx="32">
                  <c:v>15.2</c:v>
                </c:pt>
              </c:numCache>
            </c:numRef>
          </c:xVal>
          <c:yVal>
            <c:numRef>
              <c:f>公会計指標分析・財政指標組合せ分析表!$BP$73:$DC$73</c:f>
              <c:numCache>
                <c:formatCode>#,##0.0;"▲ "#,##0.0</c:formatCode>
                <c:ptCount val="40"/>
                <c:pt idx="0">
                  <c:v>127.6</c:v>
                </c:pt>
                <c:pt idx="8">
                  <c:v>126.2</c:v>
                </c:pt>
                <c:pt idx="16">
                  <c:v>119.3</c:v>
                </c:pt>
                <c:pt idx="24">
                  <c:v>110.7</c:v>
                </c:pt>
                <c:pt idx="32">
                  <c:v>104.3</c:v>
                </c:pt>
              </c:numCache>
            </c:numRef>
          </c:yVal>
          <c:smooth val="0"/>
          <c:extLst>
            <c:ext xmlns:c16="http://schemas.microsoft.com/office/drawing/2014/chart" uri="{C3380CC4-5D6E-409C-BE32-E72D297353CC}">
              <c16:uniqueId val="{00000009-E970-4374-B785-EBAC14CDA8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{BED7D48F-69C8-4516-B735-34B2E3C90DC1}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70-4374-B785-EBAC14CDA8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{2B0762A9-DD1C-489D-A313-291D09DDB1FB}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70-4374-B785-EBAC14CDA8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{CCDB0CEC-D15B-4D80-9D62-FDEDF0D915A2}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70-4374-B785-EBAC14CDA8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{F345C8AF-23D4-4F64-B5CE-9ED0549E31ED}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70-4374-B785-EBAC14CDA8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{90E7A8B5-F88A-47A5-9074-42B89CBA04F2}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70-4374-B785-EBAC14CDA81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{AF45FE48-6812-4F19-8745-106AD86CF998}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70-4374-B785-EBAC14CDA813}"/>
                </c:ext>
              </c:extLst>
            </c:dLbl>
            <c:dLbl>
              <c:idx val="16"/>
              <c:layout>
                <c:manualLayout>
                  <c:x val="-3.0343247732473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{9D6E7065-FC7F-4F0B-AAFA-EC8B718CFEA4}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70-4374-B785-EBAC14CDA813}"/>
                </c:ext>
              </c:extLst>
            </c:dLbl>
            <c:dLbl>
              <c:idx val="24"/>
              <c:layout>
                <c:manualLayout>
                  <c:x val="-3.3052735505748075E-2"/>
                  <c:y val="-7.697151256895139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{706C30AB-AC59-41CE-ACE7-B2BC4D625DFF}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70-4374-B785-EBAC14CDA813}"/>
                </c:ext>
              </c:extLst>
            </c:dLbl>
            <c:dLbl>
              <c:idx val="32"/>
              <c:layout>
                <c:manualLayout>
                  <c:x val="-3.1697991619110633E-2"/>
                  <c:y val="-4.786178160663658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{45FCE30E-CAA7-4F34-96B5-22EC0B5E37A0}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70-4374-B785-EBAC14CDA8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E970-4374-B785-EBAC14CDA813}"/>
            </c:ext>
          </c:extLst>
        </c:ser>
        <c:dLbls>
          <c:showLegendKey val="0"/>
          <c:showVal val="1"/>
          <c:showCatName val="0"/>
          <c:showSerName val="0"/>
          <c:showPercent val="0"/>
          <c:showBubbleSize val="0"/>
        </c:dLbls>
        <c:axId val="476650104"/>
        <c:axId val="476650496"/>
      </c:scatterChart>
      <c:valAx>
        <c:axId val="476650104"/>
        <c:scaling>
          <c:orientation val="minMax"/>
          <c:max val="16"/>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650496"/>
        <c:crosses val="autoZero"/>
        <c:crossBetween val="midCat"/>
      </c:valAx>
      <c:valAx>
        <c:axId val="476650496"/>
        <c:scaling>
          <c:orientation val="minMax"/>
          <c:max val="14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650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元利償還金等は特殊要因であった平成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年度の土地開発公社経営健全化対策事業の一括償還分を除くと、国の経済対策に呼応した公共投資の実施等により概ね増加傾向にあったが、市債発行の抑制等により、近年は減少傾向にある。</a:t>
          </a:r>
        </a:p>
        <a:p>
          <a:r>
            <a:rPr kumimoji="1" lang="ja-JP" altLang="en-US" sz="1400">
              <a:solidFill>
                <a:schemeClr val="tx1"/>
              </a:solidFill>
              <a:latin typeface="ＭＳ ゴシック" pitchFamily="49" charset="-128"/>
              <a:ea typeface="ＭＳ ゴシック" pitchFamily="49" charset="-128"/>
            </a:rPr>
            <a:t>　今後も、臨時財政対策債や合併特例債など交付税措置のある比較的有利な市債の活用や、公債費負担の平準化を図り、実質公債費比率の抑制に努めていく。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充当可能財源等のうち、充当可能基金は平成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年度までは減少傾向にあったが、財源調整のための財政調整基金や減債基金などの取り崩し額の抑制によるものや、平成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年度においては次世代健康・スポーツ振興基金の創設による基金残高の増額により増加傾向にある。</a:t>
          </a:r>
        </a:p>
        <a:p>
          <a:r>
            <a:rPr kumimoji="1" lang="ja-JP" altLang="en-US" sz="1400">
              <a:solidFill>
                <a:sysClr val="windowText" lastClr="000000"/>
              </a:solidFill>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・「青森市次世代健康・スポーツ振興基金」の創設により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億円の増となった一方で、豪雪による除排雪対策経費の増や病院事業の経営基盤安定化のための病院事業会計への基準外繰出の増などに伴い、財政調整積立金（財政調整基金）が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億円の減となったこと等により、基金全体として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本市における地域住民の連帯の強化又は地域振興等に資するため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市民の平均寿命の延伸が重要であることに鑑み、次代の社会を担う子どもの健康の増進に資する食育に関する事業を実施し、並びにスポーツの振興及び市民の交流を促進するための施設を整備するため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・青森市公共施設整備基金：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公共施設の計画的な整備充実に資するため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元気都市あおもりを実現するため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市民の社会奉仕活動を推進し、併せて社会福祉事業の充実を図るため</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・青森市次世代健康・スポーツ振興基金：基金の設置目的のための事業又は施設整備の実施を目的として市が受け入れた寄附金を原資とし、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億円の積立をしたことよにる増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・青森市地域振興基金：地域振興に資する事業に充当するための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及び「小学生のための食育チャレンジ・プログラム事業」並びに、スポーツの振興及び市民の交流を促進するための施設整備に係る「青森市操車場跡地周辺整備推進事業」及び「青森市アリーナプロジェクト推進事業」の実施に基金を全額充当する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・豪雪による除排雪対策経費の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病院事業の経営基盤安定化のための病院事業会計への基準外繰出の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増加による基金残高の減少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月に作成した中期財政計画において、平成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年度まで減少する見込みとなっている。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54.1%</a:t>
          </a:r>
          <a:r>
            <a:rPr kumimoji="1" lang="ja-JP" altLang="en-US" sz="1100">
              <a:latin typeface="ＭＳ Ｐゴシック" panose="020B0600070205080204" pitchFamily="50" charset="-128"/>
              <a:ea typeface="ＭＳ Ｐゴシック" panose="020B0600070205080204" pitchFamily="50" charset="-128"/>
            </a:rPr>
            <a:t>と類似団体内平均値は下回っているものの、資産の大半が償却していることからも、今後は人口減少・公共施設のあり方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等を踏まえながら</a:t>
          </a:r>
          <a:r>
            <a:rPr kumimoji="1" lang="ja-JP" altLang="en-US" sz="1100">
              <a:latin typeface="ＭＳ Ｐゴシック" panose="020B0600070205080204" pitchFamily="50" charset="-128"/>
              <a:ea typeface="ＭＳ Ｐゴシック" panose="020B0600070205080204" pitchFamily="50" charset="-128"/>
            </a:rPr>
            <a:t>、計画的な更新を検討する必要があるものと考える。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78" name="楕円 77"/>
        <xdr:cNvSpPr/>
      </xdr:nvSpPr>
      <xdr:spPr>
        <a:xfrm>
          <a:off x="4000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0"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81" name="n_1mainValue有形固定資産減価償却率"/>
        <xdr:cNvSpPr txBox="1"/>
      </xdr:nvSpPr>
      <xdr:spPr>
        <a:xfrm>
          <a:off x="38360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本市の償還可能年数については、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地方債の発行を抑制してきたことに伴う地方債残高の減少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が進んでいるものの、充当可能基金残高も減少したことから、類似団体平均値を上回っている現状にある。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今後、社会保障費の増加や施設更新等の普通建設事業による財政需要が見込まれることから、市債発行額や償還額を考慮しながら、将来負担の適正化に努める必要がある。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0" name="直線コネクタ 109"/>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3"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4" name="直線コネクタ 113"/>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5"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6" name="フローチャート: 判断 115"/>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2" name="楕円 121"/>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3"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100838</xdr:rowOff>
    </xdr:from>
    <xdr:to>
      <xdr:col>20</xdr:col>
      <xdr:colOff>38100</xdr:colOff>
      <xdr:row>40</xdr:row>
      <xdr:rowOff>30988</xdr:rowOff>
    </xdr:to>
    <xdr:sp macro="" textlink="">
      <xdr:nvSpPr>
        <xdr:cNvPr id="68" name="楕円 67"/>
        <xdr:cNvSpPr/>
      </xdr:nvSpPr>
      <xdr:spPr>
        <a:xfrm>
          <a:off x="3746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113809</xdr:rowOff>
    </xdr:from>
    <xdr:ext cx="405111" cy="259045"/>
    <xdr:sp macro="" textlink="">
      <xdr:nvSpPr>
        <xdr:cNvPr id="69"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0"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22115</xdr:rowOff>
    </xdr:from>
    <xdr:ext cx="405111" cy="259045"/>
    <xdr:sp macro="" textlink="">
      <xdr:nvSpPr>
        <xdr:cNvPr id="71" name="n_1mainValue【道路】&#10;有形固定資産減価償却率"/>
        <xdr:cNvSpPr txBox="1"/>
      </xdr:nvSpPr>
      <xdr:spPr>
        <a:xfrm>
          <a:off x="3582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5" name="フローチャート: 判断 104"/>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20610</xdr:rowOff>
    </xdr:from>
    <xdr:to>
      <xdr:col>50</xdr:col>
      <xdr:colOff>165100</xdr:colOff>
      <xdr:row>37</xdr:row>
      <xdr:rowOff>122210</xdr:rowOff>
    </xdr:to>
    <xdr:sp macro="" textlink="">
      <xdr:nvSpPr>
        <xdr:cNvPr id="111" name="楕円 110"/>
        <xdr:cNvSpPr/>
      </xdr:nvSpPr>
      <xdr:spPr>
        <a:xfrm>
          <a:off x="9588500" y="6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46064</xdr:rowOff>
    </xdr:from>
    <xdr:ext cx="469744" cy="259045"/>
    <xdr:sp macro="" textlink="">
      <xdr:nvSpPr>
        <xdr:cNvPr id="112"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3"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138737</xdr:rowOff>
    </xdr:from>
    <xdr:ext cx="469744" cy="259045"/>
    <xdr:sp macro="" textlink="">
      <xdr:nvSpPr>
        <xdr:cNvPr id="114" name="n_1mainValue【道路】&#10;一人当たり延長"/>
        <xdr:cNvSpPr txBox="1"/>
      </xdr:nvSpPr>
      <xdr:spPr>
        <a:xfrm>
          <a:off x="9391727" y="61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46" name="フローチャート: 判断 145"/>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52" name="楕円 151"/>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107332</xdr:rowOff>
    </xdr:from>
    <xdr:ext cx="405111" cy="259045"/>
    <xdr:sp macro="" textlink="">
      <xdr:nvSpPr>
        <xdr:cNvPr id="153"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54"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93362</xdr:rowOff>
    </xdr:from>
    <xdr:ext cx="405111" cy="259045"/>
    <xdr:sp macro="" textlink="">
      <xdr:nvSpPr>
        <xdr:cNvPr id="155" name="n_1mainValue【橋りょう・トンネル】&#10;有形固定資産減価償却率"/>
        <xdr:cNvSpPr txBox="1"/>
      </xdr:nvSpPr>
      <xdr:spPr>
        <a:xfrm>
          <a:off x="35820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85" name="フローチャート: 判断 184"/>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29183</xdr:rowOff>
    </xdr:from>
    <xdr:to>
      <xdr:col>50</xdr:col>
      <xdr:colOff>165100</xdr:colOff>
      <xdr:row>60</xdr:row>
      <xdr:rowOff>130783</xdr:rowOff>
    </xdr:to>
    <xdr:sp macro="" textlink="">
      <xdr:nvSpPr>
        <xdr:cNvPr id="191" name="楕円 190"/>
        <xdr:cNvSpPr/>
      </xdr:nvSpPr>
      <xdr:spPr>
        <a:xfrm>
          <a:off x="9588500" y="103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61</xdr:row>
      <xdr:rowOff>131250</xdr:rowOff>
    </xdr:from>
    <xdr:ext cx="534377" cy="259045"/>
    <xdr:sp macro="" textlink="">
      <xdr:nvSpPr>
        <xdr:cNvPr id="192"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93"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147310</xdr:rowOff>
    </xdr:from>
    <xdr:ext cx="599010" cy="259045"/>
    <xdr:sp macro="" textlink="">
      <xdr:nvSpPr>
        <xdr:cNvPr id="194" name="n_1mainValue【橋りょう・トンネル】&#10;一人当たり有形固定資産（償却資産）額"/>
        <xdr:cNvSpPr txBox="1"/>
      </xdr:nvSpPr>
      <xdr:spPr>
        <a:xfrm>
          <a:off x="9327095" y="100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27" name="フローチャート: 判断 226"/>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233" name="楕円 232"/>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34"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35"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236"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66" name="フローチャート: 判断 26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272" name="楕円 271"/>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164864</xdr:rowOff>
    </xdr:from>
    <xdr:ext cx="469744" cy="259045"/>
    <xdr:sp macro="" textlink="">
      <xdr:nvSpPr>
        <xdr:cNvPr id="273"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74"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43451</xdr:rowOff>
    </xdr:from>
    <xdr:ext cx="469744" cy="259045"/>
    <xdr:sp macro="" textlink="">
      <xdr:nvSpPr>
        <xdr:cNvPr id="275" name="n_1mainValue【公営住宅】&#10;一人当たり面積"/>
        <xdr:cNvSpPr txBox="1"/>
      </xdr:nvSpPr>
      <xdr:spPr>
        <a:xfrm>
          <a:off x="9391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8" name="テキスト ボックス 3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0" name="テキスト ボックス 3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0" name="テキスト ボックス 3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332" name="直線コネクタ 331"/>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333"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334" name="直線コネクタ 333"/>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335"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336" name="直線コネクタ 335"/>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37"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38" name="フローチャート: 判断 337"/>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339" name="フローチャート: 判断 338"/>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340" name="フローチャート: 判断 339"/>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346" name="楕円 345"/>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82567</xdr:rowOff>
    </xdr:from>
    <xdr:ext cx="405111" cy="259045"/>
    <xdr:sp macro="" textlink="">
      <xdr:nvSpPr>
        <xdr:cNvPr id="347"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348"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349" name="n_1mainValue【学校施設】&#10;有形固定資産減価償却率"/>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0" name="テキスト ボックス 3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61" name="直線コネクタ 3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2" name="テキスト ボックス 3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3" name="直線コネクタ 3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4" name="テキスト ボックス 3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5" name="直線コネクタ 3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6" name="テキスト ボックス 3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7" name="直線コネクタ 3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8" name="テキスト ボックス 3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9" name="直線コネクタ 3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0" name="テキスト ボックス 3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1" name="直線コネクタ 3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2" name="テキスト ボックス 3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376" name="直線コネクタ 375"/>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377"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378" name="直線コネクタ 377"/>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379"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380" name="直線コネクタ 379"/>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381"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382" name="フローチャート: 判断 381"/>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383" name="フローチャート: 判断 382"/>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384" name="フローチャート: 判断 383"/>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125549</xdr:rowOff>
    </xdr:from>
    <xdr:to>
      <xdr:col>112</xdr:col>
      <xdr:colOff>38100</xdr:colOff>
      <xdr:row>57</xdr:row>
      <xdr:rowOff>55699</xdr:rowOff>
    </xdr:to>
    <xdr:sp macro="" textlink="">
      <xdr:nvSpPr>
        <xdr:cNvPr id="390" name="楕円 389"/>
        <xdr:cNvSpPr/>
      </xdr:nvSpPr>
      <xdr:spPr>
        <a:xfrm>
          <a:off x="21272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148062</xdr:rowOff>
    </xdr:from>
    <xdr:ext cx="469744" cy="259045"/>
    <xdr:sp macro="" textlink="">
      <xdr:nvSpPr>
        <xdr:cNvPr id="391"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392"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72226</xdr:rowOff>
    </xdr:from>
    <xdr:ext cx="469744" cy="259045"/>
    <xdr:sp macro="" textlink="">
      <xdr:nvSpPr>
        <xdr:cNvPr id="393" name="n_1mainValue【学校施設】&#10;一人当たり面積"/>
        <xdr:cNvSpPr txBox="1"/>
      </xdr:nvSpPr>
      <xdr:spPr>
        <a:xfrm>
          <a:off x="21075727" y="95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418" name="直線コネクタ 417"/>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419"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420" name="直線コネクタ 419"/>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421"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422" name="直線コネクタ 421"/>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23"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24" name="フローチャート: 判断 423"/>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425" name="フローチャート: 判断 424"/>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426" name="フローチャート: 判断 425"/>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99695</xdr:rowOff>
    </xdr:from>
    <xdr:to>
      <xdr:col>81</xdr:col>
      <xdr:colOff>101600</xdr:colOff>
      <xdr:row>87</xdr:row>
      <xdr:rowOff>29845</xdr:rowOff>
    </xdr:to>
    <xdr:sp macro="" textlink="">
      <xdr:nvSpPr>
        <xdr:cNvPr id="432" name="楕円 431"/>
        <xdr:cNvSpPr/>
      </xdr:nvSpPr>
      <xdr:spPr>
        <a:xfrm>
          <a:off x="15430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132097</xdr:rowOff>
    </xdr:from>
    <xdr:ext cx="405111" cy="259045"/>
    <xdr:sp macro="" textlink="">
      <xdr:nvSpPr>
        <xdr:cNvPr id="43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43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20972</xdr:rowOff>
    </xdr:from>
    <xdr:ext cx="405111" cy="259045"/>
    <xdr:sp macro="" textlink="">
      <xdr:nvSpPr>
        <xdr:cNvPr id="435" name="n_1mainValue【児童館】&#10;有形固定資産減価償却率"/>
        <xdr:cNvSpPr txBox="1"/>
      </xdr:nvSpPr>
      <xdr:spPr>
        <a:xfrm>
          <a:off x="15266044"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6" name="直線コネクタ 4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7" name="テキスト ボックス 4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8" name="直線コネクタ 4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9" name="テキスト ボックス 4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0" name="直線コネクタ 4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1" name="テキスト ボックス 4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2" name="直線コネクタ 4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3" name="テキスト ボックス 4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4" name="直線コネクタ 4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5" name="テキスト ボックス 4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459" name="直線コネクタ 45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46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461" name="直線コネクタ 46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46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463" name="直線コネクタ 46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464"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465" name="フローチャート: 判断 46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466" name="フローチャート: 判断 46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467" name="フローチャート: 判断 46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473" name="楕円 472"/>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3827</xdr:rowOff>
    </xdr:from>
    <xdr:ext cx="469744" cy="259045"/>
    <xdr:sp macro="" textlink="">
      <xdr:nvSpPr>
        <xdr:cNvPr id="474"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475"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476"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7" name="テキスト ボックス 4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8" name="直線コネクタ 4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9" name="テキスト ボックス 4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0" name="直線コネクタ 4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1" name="テキスト ボックス 4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2" name="直線コネクタ 4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3" name="テキスト ボックス 4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4" name="直線コネクタ 4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5" name="テキスト ボックス 4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6" name="直線コネクタ 4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7" name="テキスト ボックス 4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01" name="直線コネクタ 500"/>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02"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03" name="直線コネクタ 502"/>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5" name="直線コネクタ 50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06"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07" name="フローチャート: 判断 506"/>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08" name="フローチャート: 判断 507"/>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09" name="フローチャート: 判断 508"/>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515" name="楕円 514"/>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99713</xdr:rowOff>
    </xdr:from>
    <xdr:ext cx="405111" cy="259045"/>
    <xdr:sp macro="" textlink="">
      <xdr:nvSpPr>
        <xdr:cNvPr id="516"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517"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518"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542" name="直線コネクタ 541"/>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543"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544" name="直線コネクタ 543"/>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545"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546" name="直線コネクタ 545"/>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54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548" name="フローチャート: 判断 54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549" name="フローチャート: 判断 548"/>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50" name="フローチャート: 判断 549"/>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124461</xdr:rowOff>
    </xdr:from>
    <xdr:to>
      <xdr:col>112</xdr:col>
      <xdr:colOff>38100</xdr:colOff>
      <xdr:row>103</xdr:row>
      <xdr:rowOff>54611</xdr:rowOff>
    </xdr:to>
    <xdr:sp macro="" textlink="">
      <xdr:nvSpPr>
        <xdr:cNvPr id="556" name="楕円 555"/>
        <xdr:cNvSpPr/>
      </xdr:nvSpPr>
      <xdr:spPr>
        <a:xfrm>
          <a:off x="2127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26688</xdr:rowOff>
    </xdr:from>
    <xdr:ext cx="469744" cy="259045"/>
    <xdr:sp macro="" textlink="">
      <xdr:nvSpPr>
        <xdr:cNvPr id="55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71138</xdr:rowOff>
    </xdr:from>
    <xdr:ext cx="469744" cy="259045"/>
    <xdr:sp macro="" textlink="">
      <xdr:nvSpPr>
        <xdr:cNvPr id="559" name="n_1mainValue【公民館】&#10;一人当たり面積"/>
        <xdr:cNvSpPr txBox="1"/>
      </xdr:nvSpPr>
      <xdr:spPr>
        <a:xfrm>
          <a:off x="210757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梁、学校施設については、計画的な更新を進めていることからも類似団体内平均と比較しても下回っているが、公営住宅については平均値を上回っている状況にあるが、現在は老朽化が進んでいる小柳団地の建替え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66403</xdr:rowOff>
    </xdr:from>
    <xdr:to>
      <xdr:col>24</xdr:col>
      <xdr:colOff>62865</xdr:colOff>
      <xdr:row>41</xdr:row>
      <xdr:rowOff>170906</xdr:rowOff>
    </xdr:to>
    <xdr:cxnSp macro="">
      <xdr:nvCxnSpPr>
        <xdr:cNvPr id="57" name="直線コネクタ 56"/>
        <xdr:cNvCxnSpPr/>
      </xdr:nvCxnSpPr>
      <xdr:spPr>
        <a:xfrm flipV="1">
          <a:off x="4634865" y="5895703"/>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340478" cy="259045"/>
    <xdr:sp macro="" textlink="">
      <xdr:nvSpPr>
        <xdr:cNvPr id="58" name="【図書館】&#10;有形固定資産減価償却率最小値テキスト"/>
        <xdr:cNvSpPr txBox="1"/>
      </xdr:nvSpPr>
      <xdr:spPr>
        <a:xfrm>
          <a:off x="4673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59" name="直線コネクタ 58"/>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13080</xdr:rowOff>
    </xdr:from>
    <xdr:ext cx="405111" cy="259045"/>
    <xdr:sp macro="" textlink="">
      <xdr:nvSpPr>
        <xdr:cNvPr id="60" name="【図書館】&#10;有形固定資産減価償却率最大値テキスト"/>
        <xdr:cNvSpPr txBox="1"/>
      </xdr:nvSpPr>
      <xdr:spPr>
        <a:xfrm>
          <a:off x="4673600" y="5670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66403</xdr:rowOff>
    </xdr:from>
    <xdr:to>
      <xdr:col>24</xdr:col>
      <xdr:colOff>152400</xdr:colOff>
      <xdr:row>34</xdr:row>
      <xdr:rowOff>66403</xdr:rowOff>
    </xdr:to>
    <xdr:cxnSp macro="">
      <xdr:nvCxnSpPr>
        <xdr:cNvPr id="61" name="直線コネクタ 60"/>
        <xdr:cNvCxnSpPr/>
      </xdr:nvCxnSpPr>
      <xdr:spPr>
        <a:xfrm>
          <a:off x="4546600" y="58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2"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3" name="フローチャート: 判断 62"/>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4" name="フローチャート: 判断 63"/>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118127</xdr:rowOff>
    </xdr:from>
    <xdr:ext cx="405111" cy="259045"/>
    <xdr:sp macro="" textlink="">
      <xdr:nvSpPr>
        <xdr:cNvPr id="65" name="n_1ave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117401</xdr:rowOff>
    </xdr:from>
    <xdr:ext cx="405111" cy="259045"/>
    <xdr:sp macro="" textlink="">
      <xdr:nvSpPr>
        <xdr:cNvPr id="67"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144599</xdr:rowOff>
    </xdr:from>
    <xdr:to>
      <xdr:col>20</xdr:col>
      <xdr:colOff>38100</xdr:colOff>
      <xdr:row>34</xdr:row>
      <xdr:rowOff>74749</xdr:rowOff>
    </xdr:to>
    <xdr:sp macro="" textlink="">
      <xdr:nvSpPr>
        <xdr:cNvPr id="73" name="楕円 72"/>
        <xdr:cNvSpPr/>
      </xdr:nvSpPr>
      <xdr:spPr>
        <a:xfrm>
          <a:off x="3746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91276</xdr:rowOff>
    </xdr:from>
    <xdr:ext cx="405111" cy="259045"/>
    <xdr:sp macro="" textlink="">
      <xdr:nvSpPr>
        <xdr:cNvPr id="74" name="n_1mainValue【図書館】&#10;有形固定資産減価償却率"/>
        <xdr:cNvSpPr txBox="1"/>
      </xdr:nvSpPr>
      <xdr:spPr>
        <a:xfrm>
          <a:off x="35820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0" name="直線コネクタ 99"/>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1"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2" name="直線コネクタ 101"/>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6" name="フローチャート: 判断 10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7" name="フローチャート: 判断 106"/>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08"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1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16" name="楕円 115"/>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44649</xdr:rowOff>
    </xdr:from>
    <xdr:ext cx="469744" cy="259045"/>
    <xdr:sp macro="" textlink="">
      <xdr:nvSpPr>
        <xdr:cNvPr id="117"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0" name="直線コネクタ 13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2" name="直線コネクタ 14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4" name="直線コネクタ 14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6" name="フローチャート: 判断 14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7" name="フローチャート: 判断 14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48"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49" name="フローチャート: 判断 148"/>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50"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56" name="楕円 155"/>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83329</xdr:rowOff>
    </xdr:from>
    <xdr:ext cx="405111" cy="259045"/>
    <xdr:sp macro="" textlink="">
      <xdr:nvSpPr>
        <xdr:cNvPr id="157" name="n_1mainValue【体育館・プール】&#10;有形固定資産減価償却率"/>
        <xdr:cNvSpPr txBox="1"/>
      </xdr:nvSpPr>
      <xdr:spPr>
        <a:xfrm>
          <a:off x="3582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79" name="直線コネクタ 178"/>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0"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1" name="直線コネクタ 180"/>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2"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83" name="直線コネクタ 182"/>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84"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85" name="フローチャート: 判断 184"/>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86" name="フローチャート: 判断 185"/>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94505</xdr:rowOff>
    </xdr:from>
    <xdr:ext cx="469744" cy="259045"/>
    <xdr:sp macro="" textlink="">
      <xdr:nvSpPr>
        <xdr:cNvPr id="187"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88" name="フローチャート: 判断 187"/>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89"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68072</xdr:rowOff>
    </xdr:from>
    <xdr:to>
      <xdr:col>50</xdr:col>
      <xdr:colOff>165100</xdr:colOff>
      <xdr:row>60</xdr:row>
      <xdr:rowOff>169672</xdr:rowOff>
    </xdr:to>
    <xdr:sp macro="" textlink="">
      <xdr:nvSpPr>
        <xdr:cNvPr id="195" name="楕円 194"/>
        <xdr:cNvSpPr/>
      </xdr:nvSpPr>
      <xdr:spPr>
        <a:xfrm>
          <a:off x="958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14749</xdr:rowOff>
    </xdr:from>
    <xdr:ext cx="469744" cy="259045"/>
    <xdr:sp macro="" textlink="">
      <xdr:nvSpPr>
        <xdr:cNvPr id="196" name="n_1mainValue【体育館・プール】&#10;一人当たり面積"/>
        <xdr:cNvSpPr txBox="1"/>
      </xdr:nvSpPr>
      <xdr:spPr>
        <a:xfrm>
          <a:off x="93917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19" name="直線コネクタ 21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2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21" name="直線コネクタ 22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2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23" name="直線コネクタ 22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2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25" name="フローチャート: 判断 22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26" name="フローチャート: 判断 22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100855</xdr:rowOff>
    </xdr:from>
    <xdr:ext cx="405111" cy="259045"/>
    <xdr:sp macro="" textlink="">
      <xdr:nvSpPr>
        <xdr:cNvPr id="22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28" name="フローチャート: 判断 227"/>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29"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39878</xdr:rowOff>
    </xdr:from>
    <xdr:to>
      <xdr:col>20</xdr:col>
      <xdr:colOff>38100</xdr:colOff>
      <xdr:row>82</xdr:row>
      <xdr:rowOff>141478</xdr:rowOff>
    </xdr:to>
    <xdr:sp macro="" textlink="">
      <xdr:nvSpPr>
        <xdr:cNvPr id="235" name="楕円 234"/>
        <xdr:cNvSpPr/>
      </xdr:nvSpPr>
      <xdr:spPr>
        <a:xfrm>
          <a:off x="3746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132605</xdr:rowOff>
    </xdr:from>
    <xdr:ext cx="405111" cy="259045"/>
    <xdr:sp macro="" textlink="">
      <xdr:nvSpPr>
        <xdr:cNvPr id="236" name="n_1mainValue【福祉施設】&#10;有形固定資産減価償却率"/>
        <xdr:cNvSpPr txBox="1"/>
      </xdr:nvSpPr>
      <xdr:spPr>
        <a:xfrm>
          <a:off x="3582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60" name="直線コネクタ 259"/>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61"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2" name="直線コネクタ 261"/>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63"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4" name="直線コネクタ 263"/>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65"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66" name="フローチャート: 判断 265"/>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67" name="フローチャート: 判断 266"/>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6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69" name="フローチャート: 判断 26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70"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276" name="楕円 275"/>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10177</xdr:rowOff>
    </xdr:from>
    <xdr:ext cx="469744" cy="259045"/>
    <xdr:sp macro="" textlink="">
      <xdr:nvSpPr>
        <xdr:cNvPr id="277"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02" name="直線コネクタ 301"/>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3"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4" name="直線コネクタ 303"/>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07"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08" name="フローチャート: 判断 307"/>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09" name="フローチャート: 判断 308"/>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310"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11" name="フローチャート: 判断 310"/>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312"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18" name="楕円 31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17797</xdr:rowOff>
    </xdr:from>
    <xdr:ext cx="405111" cy="259045"/>
    <xdr:sp macro="" textlink="">
      <xdr:nvSpPr>
        <xdr:cNvPr id="319" name="n_1mainValue【市民会館】&#10;有形固定資産減価償却率"/>
        <xdr:cNvSpPr txBox="1"/>
      </xdr:nvSpPr>
      <xdr:spPr>
        <a:xfrm>
          <a:off x="35820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43" name="直線コネクタ 34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5" name="直線コネクタ 34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4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47" name="直線コネクタ 34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4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49" name="フローチャート: 判断 34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50" name="フローチャート: 判断 34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51"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52" name="フローチャート: 判断 351"/>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53"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158750</xdr:rowOff>
    </xdr:from>
    <xdr:to>
      <xdr:col>50</xdr:col>
      <xdr:colOff>165100</xdr:colOff>
      <xdr:row>102</xdr:row>
      <xdr:rowOff>88900</xdr:rowOff>
    </xdr:to>
    <xdr:sp macro="" textlink="">
      <xdr:nvSpPr>
        <xdr:cNvPr id="359" name="楕円 358"/>
        <xdr:cNvSpPr/>
      </xdr:nvSpPr>
      <xdr:spPr>
        <a:xfrm>
          <a:off x="958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105427</xdr:rowOff>
    </xdr:from>
    <xdr:ext cx="469744" cy="259045"/>
    <xdr:sp macro="" textlink="">
      <xdr:nvSpPr>
        <xdr:cNvPr id="360" name="n_1mainValue【市民会館】&#10;一人当たり面積"/>
        <xdr:cNvSpPr txBox="1"/>
      </xdr:nvSpPr>
      <xdr:spPr>
        <a:xfrm>
          <a:off x="9391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85" name="直線コネクタ 384"/>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6"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7" name="直線コネクタ 386"/>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88"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89" name="直線コネクタ 388"/>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390"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91" name="フローチャート: 判断 390"/>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2" name="フローチャート: 判断 39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93"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94" name="フローチャート: 判断 393"/>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95"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44450</xdr:rowOff>
    </xdr:from>
    <xdr:to>
      <xdr:col>81</xdr:col>
      <xdr:colOff>101600</xdr:colOff>
      <xdr:row>41</xdr:row>
      <xdr:rowOff>146050</xdr:rowOff>
    </xdr:to>
    <xdr:sp macro="" textlink="">
      <xdr:nvSpPr>
        <xdr:cNvPr id="401" name="楕円 400"/>
        <xdr:cNvSpPr/>
      </xdr:nvSpPr>
      <xdr:spPr>
        <a:xfrm>
          <a:off x="1543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137177</xdr:rowOff>
    </xdr:from>
    <xdr:ext cx="405111" cy="259045"/>
    <xdr:sp macro="" textlink="">
      <xdr:nvSpPr>
        <xdr:cNvPr id="402" name="n_1mainValue【一般廃棄物処理施設】&#10;有形固定資産減価償却率"/>
        <xdr:cNvSpPr txBox="1"/>
      </xdr:nvSpPr>
      <xdr:spPr>
        <a:xfrm>
          <a:off x="152660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4" name="テキスト ボックス 41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6" name="テキスト ボックス 41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8" name="テキスト ボックス 41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20" name="テキスト ボックス 41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2" name="テキスト ボックス 42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26" name="直線コネクタ 425"/>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27"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28" name="直線コネクタ 427"/>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29"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30" name="直線コネクタ 429"/>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31"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32" name="フローチャート: 判断 431"/>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33" name="フローチャート: 判断 432"/>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26954</xdr:rowOff>
    </xdr:from>
    <xdr:ext cx="534377" cy="259045"/>
    <xdr:sp macro="" textlink="">
      <xdr:nvSpPr>
        <xdr:cNvPr id="434"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35" name="フローチャート: 判断 434"/>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36"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31864</xdr:rowOff>
    </xdr:from>
    <xdr:to>
      <xdr:col>112</xdr:col>
      <xdr:colOff>38100</xdr:colOff>
      <xdr:row>38</xdr:row>
      <xdr:rowOff>133464</xdr:rowOff>
    </xdr:to>
    <xdr:sp macro="" textlink="">
      <xdr:nvSpPr>
        <xdr:cNvPr id="442" name="楕円 441"/>
        <xdr:cNvSpPr/>
      </xdr:nvSpPr>
      <xdr:spPr>
        <a:xfrm>
          <a:off x="21272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124591</xdr:rowOff>
    </xdr:from>
    <xdr:ext cx="534377" cy="259045"/>
    <xdr:sp macro="" textlink="">
      <xdr:nvSpPr>
        <xdr:cNvPr id="443" name="n_1mainValue【一般廃棄物処理施設】&#10;一人当たり有形固定資産（償却資産）額"/>
        <xdr:cNvSpPr txBox="1"/>
      </xdr:nvSpPr>
      <xdr:spPr>
        <a:xfrm>
          <a:off x="21043411" y="66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4" name="テキスト ボックス 4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6" name="テキスト ボックス 45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6" name="テキスト ボックス 46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70" name="直線コネクタ 469"/>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71"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72" name="直線コネクタ 471"/>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73"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74" name="直線コネクタ 473"/>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75"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76" name="フローチャート: 判断 475"/>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77" name="フローチャート: 判断 476"/>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6004</xdr:rowOff>
    </xdr:from>
    <xdr:ext cx="405111" cy="259045"/>
    <xdr:sp macro="" textlink="">
      <xdr:nvSpPr>
        <xdr:cNvPr id="47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79" name="フローチャート: 判断 478"/>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80"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486" name="楕円 485"/>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24873</xdr:rowOff>
    </xdr:from>
    <xdr:ext cx="405111" cy="259045"/>
    <xdr:sp macro="" textlink="">
      <xdr:nvSpPr>
        <xdr:cNvPr id="487" name="n_1main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11" name="直線コネクタ 510"/>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3" name="直線コネクタ 51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1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15" name="直線コネクタ 51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16"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17" name="フローチャート: 判断 51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18" name="フローチャート: 判断 517"/>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3827</xdr:rowOff>
    </xdr:from>
    <xdr:ext cx="469744" cy="259045"/>
    <xdr:sp macro="" textlink="">
      <xdr:nvSpPr>
        <xdr:cNvPr id="519"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20" name="フローチャート: 判断 51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2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527" name="楕円 526"/>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528"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59055</xdr:rowOff>
    </xdr:from>
    <xdr:to>
      <xdr:col>85</xdr:col>
      <xdr:colOff>126364</xdr:colOff>
      <xdr:row>86</xdr:row>
      <xdr:rowOff>142875</xdr:rowOff>
    </xdr:to>
    <xdr:cxnSp macro="">
      <xdr:nvCxnSpPr>
        <xdr:cNvPr id="553" name="直線コネクタ 552"/>
        <xdr:cNvCxnSpPr/>
      </xdr:nvCxnSpPr>
      <xdr:spPr>
        <a:xfrm flipV="1">
          <a:off x="16318864" y="13775055"/>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146702</xdr:rowOff>
    </xdr:from>
    <xdr:ext cx="405111" cy="259045"/>
    <xdr:sp macro="" textlink="">
      <xdr:nvSpPr>
        <xdr:cNvPr id="554" name="【消防施設】&#10;有形固定資産減価償却率最小値テキスト"/>
        <xdr:cNvSpPr txBox="1"/>
      </xdr:nvSpPr>
      <xdr:spPr>
        <a:xfrm>
          <a:off x="16357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142875</xdr:rowOff>
    </xdr:from>
    <xdr:to>
      <xdr:col>86</xdr:col>
      <xdr:colOff>25400</xdr:colOff>
      <xdr:row>86</xdr:row>
      <xdr:rowOff>142875</xdr:rowOff>
    </xdr:to>
    <xdr:cxnSp macro="">
      <xdr:nvCxnSpPr>
        <xdr:cNvPr id="555" name="直線コネクタ 554"/>
        <xdr:cNvCxnSpPr/>
      </xdr:nvCxnSpPr>
      <xdr:spPr>
        <a:xfrm>
          <a:off x="16230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5732</xdr:rowOff>
    </xdr:from>
    <xdr:ext cx="405111" cy="259045"/>
    <xdr:sp macro="" textlink="">
      <xdr:nvSpPr>
        <xdr:cNvPr id="556" name="【消防施設】&#10;有形固定資産減価償却率最大値テキスト"/>
        <xdr:cNvSpPr txBox="1"/>
      </xdr:nvSpPr>
      <xdr:spPr>
        <a:xfrm>
          <a:off x="16357600" y="1355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59055</xdr:rowOff>
    </xdr:from>
    <xdr:to>
      <xdr:col>86</xdr:col>
      <xdr:colOff>25400</xdr:colOff>
      <xdr:row>80</xdr:row>
      <xdr:rowOff>59055</xdr:rowOff>
    </xdr:to>
    <xdr:cxnSp macro="">
      <xdr:nvCxnSpPr>
        <xdr:cNvPr id="557" name="直線コネクタ 556"/>
        <xdr:cNvCxnSpPr/>
      </xdr:nvCxnSpPr>
      <xdr:spPr>
        <a:xfrm>
          <a:off x="16230600" y="1377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120032</xdr:rowOff>
    </xdr:from>
    <xdr:ext cx="405111" cy="259045"/>
    <xdr:sp macro="" textlink="">
      <xdr:nvSpPr>
        <xdr:cNvPr id="558" name="【消防施設】&#10;有形固定資産減価償却率平均値テキスト"/>
        <xdr:cNvSpPr txBox="1"/>
      </xdr:nvSpPr>
      <xdr:spPr>
        <a:xfrm>
          <a:off x="16357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559" name="フローチャート: 判断 558"/>
        <xdr:cNvSpPr/>
      </xdr:nvSpPr>
      <xdr:spPr>
        <a:xfrm>
          <a:off x="16268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139700</xdr:rowOff>
    </xdr:from>
    <xdr:to>
      <xdr:col>81</xdr:col>
      <xdr:colOff>101600</xdr:colOff>
      <xdr:row>83</xdr:row>
      <xdr:rowOff>69850</xdr:rowOff>
    </xdr:to>
    <xdr:sp macro="" textlink="">
      <xdr:nvSpPr>
        <xdr:cNvPr id="560" name="フローチャート: 判断 559"/>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60977</xdr:rowOff>
    </xdr:from>
    <xdr:ext cx="405111" cy="259045"/>
    <xdr:sp macro="" textlink="">
      <xdr:nvSpPr>
        <xdr:cNvPr id="561" name="n_1aveValue【消防施設】&#10;有形固定資産減価償却率"/>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53975</xdr:rowOff>
    </xdr:from>
    <xdr:to>
      <xdr:col>76</xdr:col>
      <xdr:colOff>165100</xdr:colOff>
      <xdr:row>82</xdr:row>
      <xdr:rowOff>155575</xdr:rowOff>
    </xdr:to>
    <xdr:sp macro="" textlink="">
      <xdr:nvSpPr>
        <xdr:cNvPr id="562" name="フローチャート: 判断 561"/>
        <xdr:cNvSpPr/>
      </xdr:nvSpPr>
      <xdr:spPr>
        <a:xfrm>
          <a:off x="14541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652</xdr:rowOff>
    </xdr:from>
    <xdr:ext cx="405111" cy="259045"/>
    <xdr:sp macro="" textlink="">
      <xdr:nvSpPr>
        <xdr:cNvPr id="563" name="n_2aveValue【消防施設】&#10;有形固定資産減価償却率"/>
        <xdr:cNvSpPr txBox="1"/>
      </xdr:nvSpPr>
      <xdr:spPr>
        <a:xfrm>
          <a:off x="14389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50164</xdr:rowOff>
    </xdr:from>
    <xdr:to>
      <xdr:col>81</xdr:col>
      <xdr:colOff>101600</xdr:colOff>
      <xdr:row>78</xdr:row>
      <xdr:rowOff>151764</xdr:rowOff>
    </xdr:to>
    <xdr:sp macro="" textlink="">
      <xdr:nvSpPr>
        <xdr:cNvPr id="569" name="楕円 568"/>
        <xdr:cNvSpPr/>
      </xdr:nvSpPr>
      <xdr:spPr>
        <a:xfrm>
          <a:off x="15430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168291</xdr:rowOff>
    </xdr:from>
    <xdr:ext cx="405111" cy="259045"/>
    <xdr:sp macro="" textlink="">
      <xdr:nvSpPr>
        <xdr:cNvPr id="570" name="n_1mainValue【消防施設】&#10;有形固定資産減価償却率"/>
        <xdr:cNvSpPr txBox="1"/>
      </xdr:nvSpPr>
      <xdr:spPr>
        <a:xfrm>
          <a:off x="152660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6" name="直線コネクタ 595"/>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7"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8" name="直線コネクタ 597"/>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9"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00" name="直線コネクタ 5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01"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02" name="フローチャート: 判断 601"/>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03" name="フローチャート: 判断 602"/>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604"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05" name="フローチャート: 判断 604"/>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6"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2" name="楕円 61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22877</xdr:rowOff>
    </xdr:from>
    <xdr:ext cx="469744" cy="259045"/>
    <xdr:sp macro="" textlink="">
      <xdr:nvSpPr>
        <xdr:cNvPr id="613"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8" name="直線コネクタ 63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0" name="直線コネクタ 63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4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2" name="直線コネクタ 64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4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4" name="フローチャート: 判断 64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5" name="フローチャート: 判断 64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46"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7" name="フローチャート: 判断 646"/>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48"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103505</xdr:rowOff>
    </xdr:from>
    <xdr:to>
      <xdr:col>81</xdr:col>
      <xdr:colOff>101600</xdr:colOff>
      <xdr:row>102</xdr:row>
      <xdr:rowOff>33655</xdr:rowOff>
    </xdr:to>
    <xdr:sp macro="" textlink="">
      <xdr:nvSpPr>
        <xdr:cNvPr id="654" name="楕円 653"/>
        <xdr:cNvSpPr/>
      </xdr:nvSpPr>
      <xdr:spPr>
        <a:xfrm>
          <a:off x="15430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50182</xdr:rowOff>
    </xdr:from>
    <xdr:ext cx="405111" cy="259045"/>
    <xdr:sp macro="" textlink="">
      <xdr:nvSpPr>
        <xdr:cNvPr id="655" name="n_1mainValue【庁舎】&#10;有形固定資産減価償却率"/>
        <xdr:cNvSpPr txBox="1"/>
      </xdr:nvSpPr>
      <xdr:spPr>
        <a:xfrm>
          <a:off x="152660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77" name="直線コネクタ 676"/>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78"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79" name="直線コネクタ 67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80"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81" name="直線コネクタ 680"/>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2"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83" name="フローチャート: 判断 682"/>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84" name="フローチャート: 判断 683"/>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685"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86" name="フローチャート: 判断 68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8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693" name="楕円 692"/>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88409</xdr:rowOff>
    </xdr:from>
    <xdr:ext cx="469744" cy="259045"/>
    <xdr:sp macro="" textlink="">
      <xdr:nvSpPr>
        <xdr:cNvPr id="694"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庁舎及び消防施設において、類似団体内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上回っている状況にあるが、現在は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市役所庁舎の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建替を進めているところである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ことからも、庁舎における有形固定資産減価償却率は改善する見込みではある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消防施設においては、分署等の旧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耐震基準による施設が多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今後は地区別配置状況等を把握しながら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計画的な更新を進める必要があるものと考える。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の償還終了等による公債費の減少や雇用・所得環境の改善による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個人市民税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人口減少や少子高齢化等に伴う市税の減収や義務的経費である扶助費の増加が見込まれ、依然として厳しい状況にあり、類似団体内順位においても下位に位置して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84966</xdr:rowOff>
    </xdr:from>
    <xdr:ext cx="762000" cy="259045"/>
    <xdr:sp macro="" textlink="">
      <xdr:nvSpPr>
        <xdr:cNvPr id="89" name="財政力該当値テキスト"/>
        <xdr:cNvSpPr txBox="1"/>
      </xdr:nvSpPr>
      <xdr:spPr>
        <a:xfrm>
          <a:off x="5041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の給与削減や市債の発行抑制による公債費の減少、市税及び地方消費税交付金の増加による低下要因があったものの、障害者福祉及び児童福祉関連の扶助費や他会計繰出金の増加等による上昇要因が上回ったため、経常収支比率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60960</xdr:rowOff>
    </xdr:to>
    <xdr:cxnSp macro="">
      <xdr:nvCxnSpPr>
        <xdr:cNvPr id="130" name="直線コネクタ 129"/>
        <xdr:cNvCxnSpPr/>
      </xdr:nvCxnSpPr>
      <xdr:spPr>
        <a:xfrm>
          <a:off x="4114800" y="112003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56134</xdr:rowOff>
    </xdr:to>
    <xdr:cxnSp macro="">
      <xdr:nvCxnSpPr>
        <xdr:cNvPr id="133" name="直線コネクタ 132"/>
        <xdr:cNvCxnSpPr/>
      </xdr:nvCxnSpPr>
      <xdr:spPr>
        <a:xfrm>
          <a:off x="3225800" y="110314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116586</xdr:rowOff>
    </xdr:to>
    <xdr:cxnSp macro="">
      <xdr:nvCxnSpPr>
        <xdr:cNvPr id="136" name="直線コネクタ 135"/>
        <xdr:cNvCxnSpPr/>
      </xdr:nvCxnSpPr>
      <xdr:spPr>
        <a:xfrm flipV="1">
          <a:off x="2336800" y="1103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116586</xdr:rowOff>
    </xdr:to>
    <xdr:cxnSp macro="">
      <xdr:nvCxnSpPr>
        <xdr:cNvPr id="139" name="直線コネクタ 138"/>
        <xdr:cNvCxnSpPr/>
      </xdr:nvCxnSpPr>
      <xdr:spPr>
        <a:xfrm>
          <a:off x="1447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2" name="テキスト ボックス 15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8" name="テキスト ボックス 157"/>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豪雪による除排雪経費の増加により前年度と比較して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円増加したものの、定員管理計画に基づく職員数削減や職員の給与削減等により、人口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人あたりの人件費・物件費等決算額は類似団体平均を下回っている。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41994</xdr:rowOff>
    </xdr:from>
    <xdr:to>
      <xdr:col>23</xdr:col>
      <xdr:colOff>133350</xdr:colOff>
      <xdr:row>83</xdr:row>
      <xdr:rowOff>164068</xdr:rowOff>
    </xdr:to>
    <xdr:cxnSp macro="">
      <xdr:nvCxnSpPr>
        <xdr:cNvPr id="191" name="直線コネクタ 190"/>
        <xdr:cNvCxnSpPr/>
      </xdr:nvCxnSpPr>
      <xdr:spPr>
        <a:xfrm>
          <a:off x="4114800" y="14272344"/>
          <a:ext cx="838200" cy="1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41994</xdr:rowOff>
    </xdr:from>
    <xdr:to>
      <xdr:col>19</xdr:col>
      <xdr:colOff>133350</xdr:colOff>
      <xdr:row>83</xdr:row>
      <xdr:rowOff>82798</xdr:rowOff>
    </xdr:to>
    <xdr:cxnSp macro="">
      <xdr:nvCxnSpPr>
        <xdr:cNvPr id="194" name="直線コネクタ 193"/>
        <xdr:cNvCxnSpPr/>
      </xdr:nvCxnSpPr>
      <xdr:spPr>
        <a:xfrm flipV="1">
          <a:off x="3225800" y="14272344"/>
          <a:ext cx="8890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82798</xdr:rowOff>
    </xdr:from>
    <xdr:to>
      <xdr:col>15</xdr:col>
      <xdr:colOff>82550</xdr:colOff>
      <xdr:row>83</xdr:row>
      <xdr:rowOff>126642</xdr:rowOff>
    </xdr:to>
    <xdr:cxnSp macro="">
      <xdr:nvCxnSpPr>
        <xdr:cNvPr id="197" name="直線コネクタ 196"/>
        <xdr:cNvCxnSpPr/>
      </xdr:nvCxnSpPr>
      <xdr:spPr>
        <a:xfrm flipV="1">
          <a:off x="2336800" y="14313148"/>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121002</xdr:rowOff>
    </xdr:from>
    <xdr:to>
      <xdr:col>11</xdr:col>
      <xdr:colOff>31750</xdr:colOff>
      <xdr:row>83</xdr:row>
      <xdr:rowOff>126642</xdr:rowOff>
    </xdr:to>
    <xdr:cxnSp macro="">
      <xdr:nvCxnSpPr>
        <xdr:cNvPr id="200" name="直線コネクタ 199"/>
        <xdr:cNvCxnSpPr/>
      </xdr:nvCxnSpPr>
      <xdr:spPr>
        <a:xfrm>
          <a:off x="1447800" y="14179902"/>
          <a:ext cx="889000" cy="1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113268</xdr:rowOff>
    </xdr:from>
    <xdr:to>
      <xdr:col>23</xdr:col>
      <xdr:colOff>184150</xdr:colOff>
      <xdr:row>84</xdr:row>
      <xdr:rowOff>43418</xdr:rowOff>
    </xdr:to>
    <xdr:sp macro="" textlink="">
      <xdr:nvSpPr>
        <xdr:cNvPr id="210" name="楕円 209"/>
        <xdr:cNvSpPr/>
      </xdr:nvSpPr>
      <xdr:spPr>
        <a:xfrm>
          <a:off x="4902200" y="14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129795</xdr:rowOff>
    </xdr:from>
    <xdr:ext cx="762000" cy="259045"/>
    <xdr:sp macro="" textlink="">
      <xdr:nvSpPr>
        <xdr:cNvPr id="211" name="人件費・物件費等の状況該当値テキスト"/>
        <xdr:cNvSpPr txBox="1"/>
      </xdr:nvSpPr>
      <xdr:spPr>
        <a:xfrm>
          <a:off x="5041900" y="1418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162644</xdr:rowOff>
    </xdr:from>
    <xdr:to>
      <xdr:col>19</xdr:col>
      <xdr:colOff>184150</xdr:colOff>
      <xdr:row>83</xdr:row>
      <xdr:rowOff>92794</xdr:rowOff>
    </xdr:to>
    <xdr:sp macro="" textlink="">
      <xdr:nvSpPr>
        <xdr:cNvPr id="212" name="楕円 211"/>
        <xdr:cNvSpPr/>
      </xdr:nvSpPr>
      <xdr:spPr>
        <a:xfrm>
          <a:off x="4064000" y="142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102971</xdr:rowOff>
    </xdr:from>
    <xdr:ext cx="736600" cy="259045"/>
    <xdr:sp macro="" textlink="">
      <xdr:nvSpPr>
        <xdr:cNvPr id="213" name="テキスト ボックス 212"/>
        <xdr:cNvSpPr txBox="1"/>
      </xdr:nvSpPr>
      <xdr:spPr>
        <a:xfrm>
          <a:off x="3733800" y="1399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31998</xdr:rowOff>
    </xdr:from>
    <xdr:to>
      <xdr:col>15</xdr:col>
      <xdr:colOff>133350</xdr:colOff>
      <xdr:row>83</xdr:row>
      <xdr:rowOff>133598</xdr:rowOff>
    </xdr:to>
    <xdr:sp macro="" textlink="">
      <xdr:nvSpPr>
        <xdr:cNvPr id="214" name="楕円 213"/>
        <xdr:cNvSpPr/>
      </xdr:nvSpPr>
      <xdr:spPr>
        <a:xfrm>
          <a:off x="3175000" y="142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143775</xdr:rowOff>
    </xdr:from>
    <xdr:ext cx="762000" cy="259045"/>
    <xdr:sp macro="" textlink="">
      <xdr:nvSpPr>
        <xdr:cNvPr id="215" name="テキスト ボックス 214"/>
        <xdr:cNvSpPr txBox="1"/>
      </xdr:nvSpPr>
      <xdr:spPr>
        <a:xfrm>
          <a:off x="2844800" y="140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75842</xdr:rowOff>
    </xdr:from>
    <xdr:to>
      <xdr:col>11</xdr:col>
      <xdr:colOff>82550</xdr:colOff>
      <xdr:row>84</xdr:row>
      <xdr:rowOff>5992</xdr:rowOff>
    </xdr:to>
    <xdr:sp macro="" textlink="">
      <xdr:nvSpPr>
        <xdr:cNvPr id="216" name="楕円 215"/>
        <xdr:cNvSpPr/>
      </xdr:nvSpPr>
      <xdr:spPr>
        <a:xfrm>
          <a:off x="2286000" y="14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16169</xdr:rowOff>
    </xdr:from>
    <xdr:ext cx="762000" cy="259045"/>
    <xdr:sp macro="" textlink="">
      <xdr:nvSpPr>
        <xdr:cNvPr id="217" name="テキスト ボックス 216"/>
        <xdr:cNvSpPr txBox="1"/>
      </xdr:nvSpPr>
      <xdr:spPr>
        <a:xfrm>
          <a:off x="1955800" y="140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70202</xdr:rowOff>
    </xdr:from>
    <xdr:to>
      <xdr:col>7</xdr:col>
      <xdr:colOff>31750</xdr:colOff>
      <xdr:row>83</xdr:row>
      <xdr:rowOff>352</xdr:rowOff>
    </xdr:to>
    <xdr:sp macro="" textlink="">
      <xdr:nvSpPr>
        <xdr:cNvPr id="218" name="楕円 217"/>
        <xdr:cNvSpPr/>
      </xdr:nvSpPr>
      <xdr:spPr>
        <a:xfrm>
          <a:off x="1397000" y="141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10529</xdr:rowOff>
    </xdr:from>
    <xdr:ext cx="762000" cy="259045"/>
    <xdr:sp macro="" textlink="">
      <xdr:nvSpPr>
        <xdr:cNvPr id="219" name="テキスト ボックス 218"/>
        <xdr:cNvSpPr txBox="1"/>
      </xdr:nvSpPr>
      <xdr:spPr>
        <a:xfrm>
          <a:off x="1066800" y="1389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国と比較して指数が低くなっている要因としては、本市給料表の級数が国より少ないことや、期間限定で本市独自の給与削減を実施していることが考えられる。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歳超の職員の給与について、本市では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号昇給としており、平成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年度からは国と同基準である、標準成績では昇給なしとなるよう条例改正済みである。今後、諸手当の在り方についても、不断に点検し、引き続き、市民理解が得られる給与制度の運営に努める。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113393</xdr:rowOff>
    </xdr:from>
    <xdr:to>
      <xdr:col>81</xdr:col>
      <xdr:colOff>44450</xdr:colOff>
      <xdr:row>80</xdr:row>
      <xdr:rowOff>113393</xdr:rowOff>
    </xdr:to>
    <xdr:cxnSp macro="">
      <xdr:nvCxnSpPr>
        <xdr:cNvPr id="255" name="直線コネクタ 254"/>
        <xdr:cNvCxnSpPr/>
      </xdr:nvCxnSpPr>
      <xdr:spPr>
        <a:xfrm>
          <a:off x="16179800" y="13829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113393</xdr:rowOff>
    </xdr:from>
    <xdr:to>
      <xdr:col>77</xdr:col>
      <xdr:colOff>44450</xdr:colOff>
      <xdr:row>85</xdr:row>
      <xdr:rowOff>14514</xdr:rowOff>
    </xdr:to>
    <xdr:cxnSp macro="">
      <xdr:nvCxnSpPr>
        <xdr:cNvPr id="258" name="直線コネクタ 257"/>
        <xdr:cNvCxnSpPr/>
      </xdr:nvCxnSpPr>
      <xdr:spPr>
        <a:xfrm flipV="1">
          <a:off x="15290800" y="13829393"/>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14514</xdr:rowOff>
    </xdr:to>
    <xdr:cxnSp macro="">
      <xdr:nvCxnSpPr>
        <xdr:cNvPr id="261" name="直線コネクタ 260"/>
        <xdr:cNvCxnSpPr/>
      </xdr:nvCxnSpPr>
      <xdr:spPr>
        <a:xfrm>
          <a:off x="14401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168729</xdr:rowOff>
    </xdr:to>
    <xdr:cxnSp macro="">
      <xdr:nvCxnSpPr>
        <xdr:cNvPr id="264" name="直線コネクタ 263"/>
        <xdr:cNvCxnSpPr/>
      </xdr:nvCxnSpPr>
      <xdr:spPr>
        <a:xfrm flipV="1">
          <a:off x="13512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4" name="楕円 273"/>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5"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76" name="楕円 275"/>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77" name="テキスト ボックス 276"/>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3" name="テキスト ボックス 282"/>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定員管理計画（計画期間：平成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も引き続き適正な定員管理に努めることにより、これまでどおり類似団体における最低水準が維持されるものと見込んでいる。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169756</xdr:rowOff>
    </xdr:from>
    <xdr:to>
      <xdr:col>81</xdr:col>
      <xdr:colOff>44450</xdr:colOff>
      <xdr:row>58</xdr:row>
      <xdr:rowOff>14394</xdr:rowOff>
    </xdr:to>
    <xdr:cxnSp macro="">
      <xdr:nvCxnSpPr>
        <xdr:cNvPr id="318" name="直線コネクタ 317"/>
        <xdr:cNvCxnSpPr/>
      </xdr:nvCxnSpPr>
      <xdr:spPr>
        <a:xfrm>
          <a:off x="16179800" y="99424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129540</xdr:rowOff>
    </xdr:from>
    <xdr:to>
      <xdr:col>77</xdr:col>
      <xdr:colOff>44450</xdr:colOff>
      <xdr:row>57</xdr:row>
      <xdr:rowOff>169756</xdr:rowOff>
    </xdr:to>
    <xdr:cxnSp macro="">
      <xdr:nvCxnSpPr>
        <xdr:cNvPr id="321" name="直線コネクタ 320"/>
        <xdr:cNvCxnSpPr/>
      </xdr:nvCxnSpPr>
      <xdr:spPr>
        <a:xfrm>
          <a:off x="15290800" y="99021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129540</xdr:rowOff>
    </xdr:from>
    <xdr:to>
      <xdr:col>72</xdr:col>
      <xdr:colOff>203200</xdr:colOff>
      <xdr:row>57</xdr:row>
      <xdr:rowOff>137583</xdr:rowOff>
    </xdr:to>
    <xdr:cxnSp macro="">
      <xdr:nvCxnSpPr>
        <xdr:cNvPr id="324" name="直線コネクタ 323"/>
        <xdr:cNvCxnSpPr/>
      </xdr:nvCxnSpPr>
      <xdr:spPr>
        <a:xfrm flipV="1">
          <a:off x="14401800" y="99021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137583</xdr:rowOff>
    </xdr:from>
    <xdr:to>
      <xdr:col>68</xdr:col>
      <xdr:colOff>152400</xdr:colOff>
      <xdr:row>57</xdr:row>
      <xdr:rowOff>149648</xdr:rowOff>
    </xdr:to>
    <xdr:cxnSp macro="">
      <xdr:nvCxnSpPr>
        <xdr:cNvPr id="327" name="直線コネクタ 326"/>
        <xdr:cNvCxnSpPr/>
      </xdr:nvCxnSpPr>
      <xdr:spPr>
        <a:xfrm flipV="1">
          <a:off x="13512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135044</xdr:rowOff>
    </xdr:from>
    <xdr:to>
      <xdr:col>81</xdr:col>
      <xdr:colOff>95250</xdr:colOff>
      <xdr:row>58</xdr:row>
      <xdr:rowOff>65194</xdr:rowOff>
    </xdr:to>
    <xdr:sp macro="" textlink="">
      <xdr:nvSpPr>
        <xdr:cNvPr id="337" name="楕円 336"/>
        <xdr:cNvSpPr/>
      </xdr:nvSpPr>
      <xdr:spPr>
        <a:xfrm>
          <a:off x="169672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56321</xdr:rowOff>
    </xdr:from>
    <xdr:ext cx="762000" cy="259045"/>
    <xdr:sp macro="" textlink="">
      <xdr:nvSpPr>
        <xdr:cNvPr id="338" name="定員管理の状況該当値テキスト"/>
        <xdr:cNvSpPr txBox="1"/>
      </xdr:nvSpPr>
      <xdr:spPr>
        <a:xfrm>
          <a:off x="17106900" y="98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118956</xdr:rowOff>
    </xdr:from>
    <xdr:to>
      <xdr:col>77</xdr:col>
      <xdr:colOff>95250</xdr:colOff>
      <xdr:row>58</xdr:row>
      <xdr:rowOff>49106</xdr:rowOff>
    </xdr:to>
    <xdr:sp macro="" textlink="">
      <xdr:nvSpPr>
        <xdr:cNvPr id="339" name="楕円 338"/>
        <xdr:cNvSpPr/>
      </xdr:nvSpPr>
      <xdr:spPr>
        <a:xfrm>
          <a:off x="16129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59283</xdr:rowOff>
    </xdr:from>
    <xdr:ext cx="736600" cy="259045"/>
    <xdr:sp macro="" textlink="">
      <xdr:nvSpPr>
        <xdr:cNvPr id="340" name="テキスト ボックス 339"/>
        <xdr:cNvSpPr txBox="1"/>
      </xdr:nvSpPr>
      <xdr:spPr>
        <a:xfrm>
          <a:off x="15798800" y="966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78740</xdr:rowOff>
    </xdr:from>
    <xdr:to>
      <xdr:col>73</xdr:col>
      <xdr:colOff>44450</xdr:colOff>
      <xdr:row>58</xdr:row>
      <xdr:rowOff>8890</xdr:rowOff>
    </xdr:to>
    <xdr:sp macro="" textlink="">
      <xdr:nvSpPr>
        <xdr:cNvPr id="341" name="楕円 340"/>
        <xdr:cNvSpPr/>
      </xdr:nvSpPr>
      <xdr:spPr>
        <a:xfrm>
          <a:off x="15240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19067</xdr:rowOff>
    </xdr:from>
    <xdr:ext cx="762000" cy="259045"/>
    <xdr:sp macro="" textlink="">
      <xdr:nvSpPr>
        <xdr:cNvPr id="342" name="テキスト ボックス 341"/>
        <xdr:cNvSpPr txBox="1"/>
      </xdr:nvSpPr>
      <xdr:spPr>
        <a:xfrm>
          <a:off x="14909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86783</xdr:rowOff>
    </xdr:from>
    <xdr:to>
      <xdr:col>68</xdr:col>
      <xdr:colOff>203200</xdr:colOff>
      <xdr:row>58</xdr:row>
      <xdr:rowOff>16933</xdr:rowOff>
    </xdr:to>
    <xdr:sp macro="" textlink="">
      <xdr:nvSpPr>
        <xdr:cNvPr id="343" name="楕円 342"/>
        <xdr:cNvSpPr/>
      </xdr:nvSpPr>
      <xdr:spPr>
        <a:xfrm>
          <a:off x="14351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27110</xdr:rowOff>
    </xdr:from>
    <xdr:ext cx="762000" cy="259045"/>
    <xdr:sp macro="" textlink="">
      <xdr:nvSpPr>
        <xdr:cNvPr id="344" name="テキスト ボックス 343"/>
        <xdr:cNvSpPr txBox="1"/>
      </xdr:nvSpPr>
      <xdr:spPr>
        <a:xfrm>
          <a:off x="14020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98848</xdr:rowOff>
    </xdr:from>
    <xdr:to>
      <xdr:col>64</xdr:col>
      <xdr:colOff>152400</xdr:colOff>
      <xdr:row>58</xdr:row>
      <xdr:rowOff>28998</xdr:rowOff>
    </xdr:to>
    <xdr:sp macro="" textlink="">
      <xdr:nvSpPr>
        <xdr:cNvPr id="345" name="楕円 344"/>
        <xdr:cNvSpPr/>
      </xdr:nvSpPr>
      <xdr:spPr>
        <a:xfrm>
          <a:off x="13462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39175</xdr:rowOff>
    </xdr:from>
    <xdr:ext cx="762000" cy="259045"/>
    <xdr:sp macro="" textlink="">
      <xdr:nvSpPr>
        <xdr:cNvPr id="346" name="テキスト ボックス 345"/>
        <xdr:cNvSpPr txBox="1"/>
      </xdr:nvSpPr>
      <xdr:spPr>
        <a:xfrm>
          <a:off x="13131800" y="9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a:t>
          </a:r>
          <a:r>
            <a:rPr kumimoji="1" lang="en-US" altLang="ja-JP" sz="1300">
              <a:solidFill>
                <a:schemeClr val="tx1"/>
              </a:solidFill>
              <a:latin typeface="ＭＳ Ｐゴシック" panose="020B0600070205080204" pitchFamily="50" charset="-128"/>
              <a:ea typeface="ＭＳ Ｐゴシック" panose="020B0600070205080204" pitchFamily="50" charset="-128"/>
            </a:rPr>
            <a:t>H28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15.5</a:t>
          </a:r>
          <a:r>
            <a:rPr kumimoji="1" lang="ja-JP" altLang="en-US" sz="1300">
              <a:solidFill>
                <a:schemeClr val="tx1"/>
              </a:solidFill>
              <a:latin typeface="ＭＳ Ｐゴシック" panose="020B0600070205080204" pitchFamily="50" charset="-128"/>
              <a:ea typeface="ＭＳ Ｐゴシック" panose="020B0600070205080204" pitchFamily="50" charset="-128"/>
            </a:rPr>
            <a:t>％）し、前年度の算定値と比較すると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45</xdr:row>
      <xdr:rowOff>12954</xdr:rowOff>
    </xdr:to>
    <xdr:cxnSp macro="">
      <xdr:nvCxnSpPr>
        <xdr:cNvPr id="378" name="直線コネクタ 377"/>
        <xdr:cNvCxnSpPr/>
      </xdr:nvCxnSpPr>
      <xdr:spPr>
        <a:xfrm>
          <a:off x="16179800" y="76702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87884</xdr:rowOff>
    </xdr:from>
    <xdr:to>
      <xdr:col>77</xdr:col>
      <xdr:colOff>44450</xdr:colOff>
      <xdr:row>44</xdr:row>
      <xdr:rowOff>126492</xdr:rowOff>
    </xdr:to>
    <xdr:cxnSp macro="">
      <xdr:nvCxnSpPr>
        <xdr:cNvPr id="381" name="直線コネクタ 380"/>
        <xdr:cNvCxnSpPr/>
      </xdr:nvCxnSpPr>
      <xdr:spPr>
        <a:xfrm>
          <a:off x="15290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87884</xdr:rowOff>
    </xdr:to>
    <xdr:cxnSp macro="">
      <xdr:nvCxnSpPr>
        <xdr:cNvPr id="384" name="直線コネクタ 383"/>
        <xdr:cNvCxnSpPr/>
      </xdr:nvCxnSpPr>
      <xdr:spPr>
        <a:xfrm>
          <a:off x="14401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44</xdr:row>
      <xdr:rowOff>49276</xdr:rowOff>
    </xdr:to>
    <xdr:cxnSp macro="">
      <xdr:nvCxnSpPr>
        <xdr:cNvPr id="387" name="直線コネクタ 386"/>
        <xdr:cNvCxnSpPr/>
      </xdr:nvCxnSpPr>
      <xdr:spPr>
        <a:xfrm>
          <a:off x="13512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133604</xdr:rowOff>
    </xdr:from>
    <xdr:to>
      <xdr:col>81</xdr:col>
      <xdr:colOff>95250</xdr:colOff>
      <xdr:row>45</xdr:row>
      <xdr:rowOff>63754</xdr:rowOff>
    </xdr:to>
    <xdr:sp macro="" textlink="">
      <xdr:nvSpPr>
        <xdr:cNvPr id="397" name="楕円 396"/>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29481</xdr:rowOff>
    </xdr:from>
    <xdr:ext cx="762000" cy="259045"/>
    <xdr:sp macro="" textlink="">
      <xdr:nvSpPr>
        <xdr:cNvPr id="398"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75692</xdr:rowOff>
    </xdr:from>
    <xdr:to>
      <xdr:col>77</xdr:col>
      <xdr:colOff>95250</xdr:colOff>
      <xdr:row>45</xdr:row>
      <xdr:rowOff>5842</xdr:rowOff>
    </xdr:to>
    <xdr:sp macro="" textlink="">
      <xdr:nvSpPr>
        <xdr:cNvPr id="399" name="楕円 398"/>
        <xdr:cNvSpPr/>
      </xdr:nvSpPr>
      <xdr:spPr>
        <a:xfrm>
          <a:off x="16129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162069</xdr:rowOff>
    </xdr:from>
    <xdr:ext cx="736600" cy="259045"/>
    <xdr:sp macro="" textlink="">
      <xdr:nvSpPr>
        <xdr:cNvPr id="400" name="テキスト ボックス 399"/>
        <xdr:cNvSpPr txBox="1"/>
      </xdr:nvSpPr>
      <xdr:spPr>
        <a:xfrm>
          <a:off x="15798800" y="770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1" name="楕円 400"/>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2" name="テキスト ボックス 401"/>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3" name="楕円 402"/>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4" name="テキスト ボックス 403"/>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5" name="楕円 404"/>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6" name="テキスト ボックス 405"/>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市債の発行抑制に伴う市債残高の減少等により、前年度より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123486</xdr:rowOff>
    </xdr:from>
    <xdr:to>
      <xdr:col>81</xdr:col>
      <xdr:colOff>44450</xdr:colOff>
      <xdr:row>19</xdr:row>
      <xdr:rowOff>3514</xdr:rowOff>
    </xdr:to>
    <xdr:cxnSp macro="">
      <xdr:nvCxnSpPr>
        <xdr:cNvPr id="440" name="直線コネクタ 439"/>
        <xdr:cNvCxnSpPr/>
      </xdr:nvCxnSpPr>
      <xdr:spPr>
        <a:xfrm flipV="1">
          <a:off x="16179800" y="320958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3514</xdr:rowOff>
    </xdr:from>
    <xdr:to>
      <xdr:col>77</xdr:col>
      <xdr:colOff>44450</xdr:colOff>
      <xdr:row>19</xdr:row>
      <xdr:rowOff>72686</xdr:rowOff>
    </xdr:to>
    <xdr:cxnSp macro="">
      <xdr:nvCxnSpPr>
        <xdr:cNvPr id="443" name="直線コネクタ 442"/>
        <xdr:cNvCxnSpPr/>
      </xdr:nvCxnSpPr>
      <xdr:spPr>
        <a:xfrm flipV="1">
          <a:off x="15290800" y="3261064"/>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72686</xdr:rowOff>
    </xdr:from>
    <xdr:to>
      <xdr:col>72</xdr:col>
      <xdr:colOff>203200</xdr:colOff>
      <xdr:row>19</xdr:row>
      <xdr:rowOff>128185</xdr:rowOff>
    </xdr:to>
    <xdr:cxnSp macro="">
      <xdr:nvCxnSpPr>
        <xdr:cNvPr id="446" name="直線コネクタ 445"/>
        <xdr:cNvCxnSpPr/>
      </xdr:nvCxnSpPr>
      <xdr:spPr>
        <a:xfrm flipV="1">
          <a:off x="14401800" y="33302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128185</xdr:rowOff>
    </xdr:from>
    <xdr:to>
      <xdr:col>68</xdr:col>
      <xdr:colOff>152400</xdr:colOff>
      <xdr:row>19</xdr:row>
      <xdr:rowOff>139446</xdr:rowOff>
    </xdr:to>
    <xdr:cxnSp macro="">
      <xdr:nvCxnSpPr>
        <xdr:cNvPr id="449" name="直線コネクタ 448"/>
        <xdr:cNvCxnSpPr/>
      </xdr:nvCxnSpPr>
      <xdr:spPr>
        <a:xfrm flipV="1">
          <a:off x="13512800" y="338573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72686</xdr:rowOff>
    </xdr:from>
    <xdr:to>
      <xdr:col>81</xdr:col>
      <xdr:colOff>95250</xdr:colOff>
      <xdr:row>19</xdr:row>
      <xdr:rowOff>2836</xdr:rowOff>
    </xdr:to>
    <xdr:sp macro="" textlink="">
      <xdr:nvSpPr>
        <xdr:cNvPr id="459" name="楕円 458"/>
        <xdr:cNvSpPr/>
      </xdr:nvSpPr>
      <xdr:spPr>
        <a:xfrm>
          <a:off x="169672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44763</xdr:rowOff>
    </xdr:from>
    <xdr:ext cx="762000" cy="259045"/>
    <xdr:sp macro="" textlink="">
      <xdr:nvSpPr>
        <xdr:cNvPr id="460" name="将来負担の状況該当値テキスト"/>
        <xdr:cNvSpPr txBox="1"/>
      </xdr:nvSpPr>
      <xdr:spPr>
        <a:xfrm>
          <a:off x="17106900" y="313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124164</xdr:rowOff>
    </xdr:from>
    <xdr:to>
      <xdr:col>77</xdr:col>
      <xdr:colOff>95250</xdr:colOff>
      <xdr:row>19</xdr:row>
      <xdr:rowOff>54314</xdr:rowOff>
    </xdr:to>
    <xdr:sp macro="" textlink="">
      <xdr:nvSpPr>
        <xdr:cNvPr id="461" name="楕円 460"/>
        <xdr:cNvSpPr/>
      </xdr:nvSpPr>
      <xdr:spPr>
        <a:xfrm>
          <a:off x="16129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39091</xdr:rowOff>
    </xdr:from>
    <xdr:ext cx="736600" cy="259045"/>
    <xdr:sp macro="" textlink="">
      <xdr:nvSpPr>
        <xdr:cNvPr id="462" name="テキスト ボックス 461"/>
        <xdr:cNvSpPr txBox="1"/>
      </xdr:nvSpPr>
      <xdr:spPr>
        <a:xfrm>
          <a:off x="15798800" y="329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21886</xdr:rowOff>
    </xdr:from>
    <xdr:to>
      <xdr:col>73</xdr:col>
      <xdr:colOff>44450</xdr:colOff>
      <xdr:row>19</xdr:row>
      <xdr:rowOff>123486</xdr:rowOff>
    </xdr:to>
    <xdr:sp macro="" textlink="">
      <xdr:nvSpPr>
        <xdr:cNvPr id="463" name="楕円 462"/>
        <xdr:cNvSpPr/>
      </xdr:nvSpPr>
      <xdr:spPr>
        <a:xfrm>
          <a:off x="15240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108263</xdr:rowOff>
    </xdr:from>
    <xdr:ext cx="762000" cy="259045"/>
    <xdr:sp macro="" textlink="">
      <xdr:nvSpPr>
        <xdr:cNvPr id="464" name="テキスト ボックス 463"/>
        <xdr:cNvSpPr txBox="1"/>
      </xdr:nvSpPr>
      <xdr:spPr>
        <a:xfrm>
          <a:off x="14909800" y="336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77385</xdr:rowOff>
    </xdr:from>
    <xdr:to>
      <xdr:col>68</xdr:col>
      <xdr:colOff>203200</xdr:colOff>
      <xdr:row>20</xdr:row>
      <xdr:rowOff>7535</xdr:rowOff>
    </xdr:to>
    <xdr:sp macro="" textlink="">
      <xdr:nvSpPr>
        <xdr:cNvPr id="465" name="楕円 464"/>
        <xdr:cNvSpPr/>
      </xdr:nvSpPr>
      <xdr:spPr>
        <a:xfrm>
          <a:off x="14351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163762</xdr:rowOff>
    </xdr:from>
    <xdr:ext cx="762000" cy="259045"/>
    <xdr:sp macro="" textlink="">
      <xdr:nvSpPr>
        <xdr:cNvPr id="466" name="テキスト ボックス 465"/>
        <xdr:cNvSpPr txBox="1"/>
      </xdr:nvSpPr>
      <xdr:spPr>
        <a:xfrm>
          <a:off x="14020800" y="34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88646</xdr:rowOff>
    </xdr:from>
    <xdr:to>
      <xdr:col>64</xdr:col>
      <xdr:colOff>152400</xdr:colOff>
      <xdr:row>20</xdr:row>
      <xdr:rowOff>18796</xdr:rowOff>
    </xdr:to>
    <xdr:sp macro="" textlink="">
      <xdr:nvSpPr>
        <xdr:cNvPr id="467" name="楕円 466"/>
        <xdr:cNvSpPr/>
      </xdr:nvSpPr>
      <xdr:spPr>
        <a:xfrm>
          <a:off x="13462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3573</xdr:rowOff>
    </xdr:from>
    <xdr:ext cx="762000" cy="259045"/>
    <xdr:sp macro="" textlink="">
      <xdr:nvSpPr>
        <xdr:cNvPr id="468" name="テキスト ボックス 467"/>
        <xdr:cNvSpPr txBox="1"/>
      </xdr:nvSpPr>
      <xdr:spPr>
        <a:xfrm>
          <a:off x="13131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定員管理計画に基づく職員数の削減や職員の給与削減により、前年度より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ポイント低下し、類似団体の中で最も低くなっている。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8890</xdr:rowOff>
    </xdr:to>
    <xdr:cxnSp macro="">
      <xdr:nvCxnSpPr>
        <xdr:cNvPr id="66" name="直線コネクタ 65"/>
        <xdr:cNvCxnSpPr/>
      </xdr:nvCxnSpPr>
      <xdr:spPr>
        <a:xfrm flipV="1">
          <a:off x="3987800" y="5628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33</xdr:row>
      <xdr:rowOff>8890</xdr:rowOff>
    </xdr:to>
    <xdr:cxnSp macro="">
      <xdr:nvCxnSpPr>
        <xdr:cNvPr id="69" name="直線コネクタ 68"/>
        <xdr:cNvCxnSpPr/>
      </xdr:nvCxnSpPr>
      <xdr:spPr>
        <a:xfrm>
          <a:off x="3098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33</xdr:row>
      <xdr:rowOff>1270</xdr:rowOff>
    </xdr:to>
    <xdr:cxnSp macro="">
      <xdr:nvCxnSpPr>
        <xdr:cNvPr id="72" name="直線コネクタ 71"/>
        <xdr:cNvCxnSpPr/>
      </xdr:nvCxnSpPr>
      <xdr:spPr>
        <a:xfrm flipV="1">
          <a:off x="2209800" y="563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24130</xdr:rowOff>
    </xdr:to>
    <xdr:cxnSp macro="">
      <xdr:nvCxnSpPr>
        <xdr:cNvPr id="75" name="直線コネクタ 74"/>
        <xdr:cNvCxnSpPr/>
      </xdr:nvCxnSpPr>
      <xdr:spPr>
        <a:xfrm flipV="1">
          <a:off x="1320800" y="565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91440</xdr:rowOff>
    </xdr:from>
    <xdr:to>
      <xdr:col>24</xdr:col>
      <xdr:colOff>76200</xdr:colOff>
      <xdr:row>33</xdr:row>
      <xdr:rowOff>21590</xdr:rowOff>
    </xdr:to>
    <xdr:sp macro="" textlink="">
      <xdr:nvSpPr>
        <xdr:cNvPr id="85" name="楕円 84"/>
        <xdr:cNvSpPr/>
      </xdr:nvSpPr>
      <xdr:spPr>
        <a:xfrm>
          <a:off x="4775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xdr:rowOff>
    </xdr:from>
    <xdr:ext cx="762000" cy="259045"/>
    <xdr:sp macro="" textlink="">
      <xdr:nvSpPr>
        <xdr:cNvPr id="86" name="人件費該当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129540</xdr:rowOff>
    </xdr:from>
    <xdr:to>
      <xdr:col>20</xdr:col>
      <xdr:colOff>38100</xdr:colOff>
      <xdr:row>33</xdr:row>
      <xdr:rowOff>59690</xdr:rowOff>
    </xdr:to>
    <xdr:sp macro="" textlink="">
      <xdr:nvSpPr>
        <xdr:cNvPr id="87" name="楕円 86"/>
        <xdr:cNvSpPr/>
      </xdr:nvSpPr>
      <xdr:spPr>
        <a:xfrm>
          <a:off x="3937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69867</xdr:rowOff>
    </xdr:from>
    <xdr:ext cx="736600" cy="259045"/>
    <xdr:sp macro="" textlink="">
      <xdr:nvSpPr>
        <xdr:cNvPr id="88" name="テキスト ボックス 87"/>
        <xdr:cNvSpPr txBox="1"/>
      </xdr:nvSpPr>
      <xdr:spPr>
        <a:xfrm>
          <a:off x="3606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99060</xdr:rowOff>
    </xdr:from>
    <xdr:to>
      <xdr:col>15</xdr:col>
      <xdr:colOff>149225</xdr:colOff>
      <xdr:row>33</xdr:row>
      <xdr:rowOff>29210</xdr:rowOff>
    </xdr:to>
    <xdr:sp macro="" textlink="">
      <xdr:nvSpPr>
        <xdr:cNvPr id="89" name="楕円 88"/>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39387</xdr:rowOff>
    </xdr:from>
    <xdr:ext cx="762000" cy="259045"/>
    <xdr:sp macro="" textlink="">
      <xdr:nvSpPr>
        <xdr:cNvPr id="90" name="テキスト ボックス 89"/>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近年の燃料費単価の高騰や光熱水費の増加等により、前年度と比較して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ポイント上昇したものの、類似団体平均と比較して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130810</xdr:rowOff>
    </xdr:to>
    <xdr:cxnSp macro="">
      <xdr:nvCxnSpPr>
        <xdr:cNvPr id="125" name="直線コネクタ 124"/>
        <xdr:cNvCxnSpPr/>
      </xdr:nvCxnSpPr>
      <xdr:spPr>
        <a:xfrm>
          <a:off x="15671800" y="234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146050</xdr:rowOff>
    </xdr:to>
    <xdr:cxnSp macro="">
      <xdr:nvCxnSpPr>
        <xdr:cNvPr id="128" name="直線コネクタ 127"/>
        <xdr:cNvCxnSpPr/>
      </xdr:nvCxnSpPr>
      <xdr:spPr>
        <a:xfrm flipV="1">
          <a:off x="14782800" y="234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146050</xdr:rowOff>
    </xdr:to>
    <xdr:cxnSp macro="">
      <xdr:nvCxnSpPr>
        <xdr:cNvPr id="131" name="直線コネクタ 130"/>
        <xdr:cNvCxnSpPr/>
      </xdr:nvCxnSpPr>
      <xdr:spPr>
        <a:xfrm>
          <a:off x="13893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69850</xdr:rowOff>
    </xdr:to>
    <xdr:cxnSp macro="">
      <xdr:nvCxnSpPr>
        <xdr:cNvPr id="134" name="直線コネクタ 133"/>
        <xdr:cNvCxnSpPr/>
      </xdr:nvCxnSpPr>
      <xdr:spPr>
        <a:xfrm>
          <a:off x="13004800" y="220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80010</xdr:rowOff>
    </xdr:from>
    <xdr:to>
      <xdr:col>82</xdr:col>
      <xdr:colOff>158750</xdr:colOff>
      <xdr:row>14</xdr:row>
      <xdr:rowOff>10160</xdr:rowOff>
    </xdr:to>
    <xdr:sp macro="" textlink="">
      <xdr:nvSpPr>
        <xdr:cNvPr id="144" name="楕円 143"/>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96537</xdr:rowOff>
    </xdr:from>
    <xdr:ext cx="762000" cy="259045"/>
    <xdr:sp macro="" textlink="">
      <xdr:nvSpPr>
        <xdr:cNvPr id="145" name="物件費該当値テキスト"/>
        <xdr:cNvSpPr txBox="1"/>
      </xdr:nvSpPr>
      <xdr:spPr>
        <a:xfrm>
          <a:off x="165989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6" name="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48" name="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0" name="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障害者総合支援法に基づいて支出する扶助費や児童福祉施策に要する扶助費が増加したことにより、平成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25400</xdr:rowOff>
    </xdr:to>
    <xdr:cxnSp macro="">
      <xdr:nvCxnSpPr>
        <xdr:cNvPr id="186" name="直線コネクタ 185"/>
        <xdr:cNvCxnSpPr/>
      </xdr:nvCxnSpPr>
      <xdr:spPr>
        <a:xfrm>
          <a:off x="3987800" y="1022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107950</xdr:rowOff>
    </xdr:to>
    <xdr:cxnSp macro="">
      <xdr:nvCxnSpPr>
        <xdr:cNvPr id="189" name="直線コネクタ 188"/>
        <xdr:cNvCxnSpPr/>
      </xdr:nvCxnSpPr>
      <xdr:spPr>
        <a:xfrm>
          <a:off x="3098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95250</xdr:rowOff>
    </xdr:to>
    <xdr:cxnSp macro="">
      <xdr:nvCxnSpPr>
        <xdr:cNvPr id="192" name="直線コネクタ 191"/>
        <xdr:cNvCxnSpPr/>
      </xdr:nvCxnSpPr>
      <xdr:spPr>
        <a:xfrm flipV="1">
          <a:off x="2209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95250</xdr:rowOff>
    </xdr:to>
    <xdr:cxnSp macro="">
      <xdr:nvCxnSpPr>
        <xdr:cNvPr id="195" name="直線コネクタ 194"/>
        <xdr:cNvCxnSpPr/>
      </xdr:nvCxnSpPr>
      <xdr:spPr>
        <a:xfrm>
          <a:off x="1320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5" name="楕円 204"/>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6"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7" name="楕円 206"/>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8" name="テキスト ボックス 207"/>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1" name="楕円 210"/>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2" name="テキスト ボックス 211"/>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地域特性である除排雪経費等により、類似団体平均よりも高い値で推移しており、また、今年度は豪雪により除排雪経費が大きく増加したため、前年度と比較して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除排雪経費については、毎年の降雪状況により事業費の増減が大きいものの、除排雪体制や出動の効率化等により経費の節減に努めていく。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149860</xdr:rowOff>
    </xdr:to>
    <xdr:cxnSp macro="">
      <xdr:nvCxnSpPr>
        <xdr:cNvPr id="247" name="直線コネクタ 246"/>
        <xdr:cNvCxnSpPr/>
      </xdr:nvCxnSpPr>
      <xdr:spPr>
        <a:xfrm>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81280</xdr:rowOff>
    </xdr:to>
    <xdr:cxnSp macro="">
      <xdr:nvCxnSpPr>
        <xdr:cNvPr id="250" name="直線コネクタ 249"/>
        <xdr:cNvCxnSpPr/>
      </xdr:nvCxnSpPr>
      <xdr:spPr>
        <a:xfrm>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53" name="直線コネクタ 252"/>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146050</xdr:rowOff>
    </xdr:to>
    <xdr:cxnSp macro="">
      <xdr:nvCxnSpPr>
        <xdr:cNvPr id="256" name="直線コネクタ 255"/>
        <xdr:cNvCxnSpPr/>
      </xdr:nvCxnSpPr>
      <xdr:spPr>
        <a:xfrm>
          <a:off x="13004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6" name="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0" name="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青森地域広域事務組合負担金や幼稚園就園奨励支援費の減少等により、前年度と比較して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近年は概ね減少傾向となっており、今後も引き続き経費削減に取り組んでいく。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35</xdr:row>
      <xdr:rowOff>20864</xdr:rowOff>
    </xdr:to>
    <xdr:cxnSp macro="">
      <xdr:nvCxnSpPr>
        <xdr:cNvPr id="310" name="直線コネクタ 309"/>
        <xdr:cNvCxnSpPr/>
      </xdr:nvCxnSpPr>
      <xdr:spPr>
        <a:xfrm flipV="1">
          <a:off x="15671800" y="5999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20864</xdr:rowOff>
    </xdr:to>
    <xdr:cxnSp macro="">
      <xdr:nvCxnSpPr>
        <xdr:cNvPr id="313" name="直線コネクタ 312"/>
        <xdr:cNvCxnSpPr/>
      </xdr:nvCxnSpPr>
      <xdr:spPr>
        <a:xfrm>
          <a:off x="14782800" y="6010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53522</xdr:rowOff>
    </xdr:to>
    <xdr:cxnSp macro="">
      <xdr:nvCxnSpPr>
        <xdr:cNvPr id="316" name="直線コネクタ 315"/>
        <xdr:cNvCxnSpPr/>
      </xdr:nvCxnSpPr>
      <xdr:spPr>
        <a:xfrm flipV="1">
          <a:off x="13893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53522</xdr:rowOff>
    </xdr:to>
    <xdr:cxnSp macro="">
      <xdr:nvCxnSpPr>
        <xdr:cNvPr id="319" name="直線コネクタ 318"/>
        <xdr:cNvCxnSpPr/>
      </xdr:nvCxnSpPr>
      <xdr:spPr>
        <a:xfrm>
          <a:off x="13004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9" name="楕円 328"/>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0"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31" name="楕円 330"/>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32" name="テキスト ボックス 331"/>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33" name="楕円 332"/>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34" name="テキスト ボックス 333"/>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5" name="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37" name="楕円 336"/>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38" name="テキスト ボックス 337"/>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国の経済対策に呼応した公共投資や新ごみ処理施設・小学校給食センターの整備などの大規模事業の実施にあたり市債を発行してきたことから、公債費に係る経常収支比率は類似団体平均を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6.1</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39370</xdr:rowOff>
    </xdr:to>
    <xdr:cxnSp macro="">
      <xdr:nvCxnSpPr>
        <xdr:cNvPr id="371" name="直線コネクタ 370"/>
        <xdr:cNvCxnSpPr/>
      </xdr:nvCxnSpPr>
      <xdr:spPr>
        <a:xfrm flipV="1">
          <a:off x="3987800" y="13858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39370</xdr:rowOff>
    </xdr:to>
    <xdr:cxnSp macro="">
      <xdr:nvCxnSpPr>
        <xdr:cNvPr id="374" name="直線コネクタ 373"/>
        <xdr:cNvCxnSpPr/>
      </xdr:nvCxnSpPr>
      <xdr:spPr>
        <a:xfrm>
          <a:off x="3098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80</xdr:row>
      <xdr:rowOff>157480</xdr:rowOff>
    </xdr:to>
    <xdr:cxnSp macro="">
      <xdr:nvCxnSpPr>
        <xdr:cNvPr id="377" name="直線コネクタ 376"/>
        <xdr:cNvCxnSpPr/>
      </xdr:nvCxnSpPr>
      <xdr:spPr>
        <a:xfrm flipV="1">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80</xdr:row>
      <xdr:rowOff>157480</xdr:rowOff>
    </xdr:to>
    <xdr:cxnSp macro="">
      <xdr:nvCxnSpPr>
        <xdr:cNvPr id="380" name="直線コネクタ 379"/>
        <xdr:cNvCxnSpPr/>
      </xdr:nvCxnSpPr>
      <xdr:spPr>
        <a:xfrm>
          <a:off x="1320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0" name="楕円 389"/>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1"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92" name="楕円 391"/>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3" name="テキスト ボックス 392"/>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4" name="楕円 39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5" name="テキスト ボックス 39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6" name="楕円 395"/>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397" name="テキスト ボックス 396"/>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8" name="楕円 397"/>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9" name="テキスト ボックス 398"/>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く職員数の削減等により、類似団体平均よりも低い値で推移しているものの、社会保障関連経費が増加傾向にあることや、豪雪による除排雪経費が大きく増加したこと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今後も社会保障関連経費は増加が見込まれることから、行財政改革の取組を推進し、自主財源の確保や経費の節減に努めていく。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75</xdr:row>
      <xdr:rowOff>92710</xdr:rowOff>
    </xdr:to>
    <xdr:cxnSp macro="">
      <xdr:nvCxnSpPr>
        <xdr:cNvPr id="432" name="直線コネクタ 431"/>
        <xdr:cNvCxnSpPr/>
      </xdr:nvCxnSpPr>
      <xdr:spPr>
        <a:xfrm>
          <a:off x="15671800" y="12875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75</xdr:row>
      <xdr:rowOff>16510</xdr:rowOff>
    </xdr:to>
    <xdr:cxnSp macro="">
      <xdr:nvCxnSpPr>
        <xdr:cNvPr id="435" name="直線コネクタ 434"/>
        <xdr:cNvCxnSpPr/>
      </xdr:nvCxnSpPr>
      <xdr:spPr>
        <a:xfrm>
          <a:off x="14782800" y="126695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74</xdr:row>
      <xdr:rowOff>66040</xdr:rowOff>
    </xdr:to>
    <xdr:cxnSp macro="">
      <xdr:nvCxnSpPr>
        <xdr:cNvPr id="438" name="直線コネクタ 437"/>
        <xdr:cNvCxnSpPr/>
      </xdr:nvCxnSpPr>
      <xdr:spPr>
        <a:xfrm flipV="1">
          <a:off x="13893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66040</xdr:rowOff>
    </xdr:to>
    <xdr:cxnSp macro="">
      <xdr:nvCxnSpPr>
        <xdr:cNvPr id="441" name="直線コネクタ 440"/>
        <xdr:cNvCxnSpPr/>
      </xdr:nvCxnSpPr>
      <xdr:spPr>
        <a:xfrm>
          <a:off x="13004800" y="12677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1" name="楕円 45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2"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53" name="楕円 452"/>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77487</xdr:rowOff>
    </xdr:from>
    <xdr:ext cx="736600" cy="259045"/>
    <xdr:sp macro="" textlink="">
      <xdr:nvSpPr>
        <xdr:cNvPr id="454" name="テキスト ボックス 453"/>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102870</xdr:rowOff>
    </xdr:from>
    <xdr:to>
      <xdr:col>74</xdr:col>
      <xdr:colOff>31750</xdr:colOff>
      <xdr:row>74</xdr:row>
      <xdr:rowOff>33020</xdr:rowOff>
    </xdr:to>
    <xdr:sp macro="" textlink="">
      <xdr:nvSpPr>
        <xdr:cNvPr id="455" name="楕円 454"/>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43197</xdr:rowOff>
    </xdr:from>
    <xdr:ext cx="762000" cy="259045"/>
    <xdr:sp macro="" textlink="">
      <xdr:nvSpPr>
        <xdr:cNvPr id="456" name="テキスト ボックス 455"/>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7" name="楕円 45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58" name="テキスト ボックス 457"/>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9" name="楕円 458"/>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0" name="テキスト ボックス 459"/>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91872</xdr:rowOff>
    </xdr:from>
    <xdr:to>
      <xdr:col>29</xdr:col>
      <xdr:colOff>127000</xdr:colOff>
      <xdr:row>18</xdr:row>
      <xdr:rowOff>98455</xdr:rowOff>
    </xdr:to>
    <xdr:cxnSp macro="">
      <xdr:nvCxnSpPr>
        <xdr:cNvPr id="48" name="直線コネクタ 47"/>
        <xdr:cNvCxnSpPr/>
      </xdr:nvCxnSpPr>
      <xdr:spPr bwMode="auto">
        <a:xfrm>
          <a:off x="5003800" y="3225597"/>
          <a:ext cx="6477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91872</xdr:rowOff>
    </xdr:from>
    <xdr:to>
      <xdr:col>26</xdr:col>
      <xdr:colOff>50800</xdr:colOff>
      <xdr:row>18</xdr:row>
      <xdr:rowOff>108377</xdr:rowOff>
    </xdr:to>
    <xdr:cxnSp macro="">
      <xdr:nvCxnSpPr>
        <xdr:cNvPr id="51" name="直線コネクタ 50"/>
        <xdr:cNvCxnSpPr/>
      </xdr:nvCxnSpPr>
      <xdr:spPr bwMode="auto">
        <a:xfrm flipV="1">
          <a:off x="4305300" y="3225597"/>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108377</xdr:rowOff>
    </xdr:from>
    <xdr:to>
      <xdr:col>22</xdr:col>
      <xdr:colOff>114300</xdr:colOff>
      <xdr:row>18</xdr:row>
      <xdr:rowOff>122138</xdr:rowOff>
    </xdr:to>
    <xdr:cxnSp macro="">
      <xdr:nvCxnSpPr>
        <xdr:cNvPr id="54" name="直線コネクタ 53"/>
        <xdr:cNvCxnSpPr/>
      </xdr:nvCxnSpPr>
      <xdr:spPr bwMode="auto">
        <a:xfrm flipV="1">
          <a:off x="3606800" y="3242102"/>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122138</xdr:rowOff>
    </xdr:from>
    <xdr:to>
      <xdr:col>18</xdr:col>
      <xdr:colOff>177800</xdr:colOff>
      <xdr:row>18</xdr:row>
      <xdr:rowOff>164338</xdr:rowOff>
    </xdr:to>
    <xdr:cxnSp macro="">
      <xdr:nvCxnSpPr>
        <xdr:cNvPr id="57" name="直線コネクタ 56"/>
        <xdr:cNvCxnSpPr/>
      </xdr:nvCxnSpPr>
      <xdr:spPr bwMode="auto">
        <a:xfrm flipV="1">
          <a:off x="2908300" y="3255863"/>
          <a:ext cx="6985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47655</xdr:rowOff>
    </xdr:from>
    <xdr:to>
      <xdr:col>29</xdr:col>
      <xdr:colOff>177800</xdr:colOff>
      <xdr:row>18</xdr:row>
      <xdr:rowOff>149255</xdr:rowOff>
    </xdr:to>
    <xdr:sp macro="" textlink="">
      <xdr:nvSpPr>
        <xdr:cNvPr id="67" name="楕円 66"/>
        <xdr:cNvSpPr/>
      </xdr:nvSpPr>
      <xdr:spPr bwMode="auto">
        <a:xfrm>
          <a:off x="56007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19732</xdr:rowOff>
    </xdr:from>
    <xdr:ext cx="762000" cy="259045"/>
    <xdr:sp macro="" textlink="">
      <xdr:nvSpPr>
        <xdr:cNvPr id="68" name="人口1人当たり決算額の推移該当値テキスト130"/>
        <xdr:cNvSpPr txBox="1"/>
      </xdr:nvSpPr>
      <xdr:spPr>
        <a:xfrm>
          <a:off x="5740400" y="31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41072</xdr:rowOff>
    </xdr:from>
    <xdr:to>
      <xdr:col>26</xdr:col>
      <xdr:colOff>101600</xdr:colOff>
      <xdr:row>18</xdr:row>
      <xdr:rowOff>142672</xdr:rowOff>
    </xdr:to>
    <xdr:sp macro="" textlink="">
      <xdr:nvSpPr>
        <xdr:cNvPr id="69" name="楕円 68"/>
        <xdr:cNvSpPr/>
      </xdr:nvSpPr>
      <xdr:spPr bwMode="auto">
        <a:xfrm>
          <a:off x="49530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127449</xdr:rowOff>
    </xdr:from>
    <xdr:ext cx="736600" cy="259045"/>
    <xdr:sp macro="" textlink="">
      <xdr:nvSpPr>
        <xdr:cNvPr id="70" name="テキスト ボックス 69"/>
        <xdr:cNvSpPr txBox="1"/>
      </xdr:nvSpPr>
      <xdr:spPr>
        <a:xfrm>
          <a:off x="4622800" y="326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57577</xdr:rowOff>
    </xdr:from>
    <xdr:to>
      <xdr:col>22</xdr:col>
      <xdr:colOff>165100</xdr:colOff>
      <xdr:row>18</xdr:row>
      <xdr:rowOff>159177</xdr:rowOff>
    </xdr:to>
    <xdr:sp macro="" textlink="">
      <xdr:nvSpPr>
        <xdr:cNvPr id="71" name="楕円 70"/>
        <xdr:cNvSpPr/>
      </xdr:nvSpPr>
      <xdr:spPr bwMode="auto">
        <a:xfrm>
          <a:off x="42545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143954</xdr:rowOff>
    </xdr:from>
    <xdr:ext cx="762000" cy="259045"/>
    <xdr:sp macro="" textlink="">
      <xdr:nvSpPr>
        <xdr:cNvPr id="72" name="テキスト ボックス 71"/>
        <xdr:cNvSpPr txBox="1"/>
      </xdr:nvSpPr>
      <xdr:spPr>
        <a:xfrm>
          <a:off x="3924300" y="327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71338</xdr:rowOff>
    </xdr:from>
    <xdr:to>
      <xdr:col>19</xdr:col>
      <xdr:colOff>38100</xdr:colOff>
      <xdr:row>19</xdr:row>
      <xdr:rowOff>1488</xdr:rowOff>
    </xdr:to>
    <xdr:sp macro="" textlink="">
      <xdr:nvSpPr>
        <xdr:cNvPr id="73" name="楕円 72"/>
        <xdr:cNvSpPr/>
      </xdr:nvSpPr>
      <xdr:spPr bwMode="auto">
        <a:xfrm>
          <a:off x="35560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157715</xdr:rowOff>
    </xdr:from>
    <xdr:ext cx="762000" cy="259045"/>
    <xdr:sp macro="" textlink="">
      <xdr:nvSpPr>
        <xdr:cNvPr id="74" name="テキスト ボックス 73"/>
        <xdr:cNvSpPr txBox="1"/>
      </xdr:nvSpPr>
      <xdr:spPr>
        <a:xfrm>
          <a:off x="3225800" y="32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113538</xdr:rowOff>
    </xdr:from>
    <xdr:to>
      <xdr:col>15</xdr:col>
      <xdr:colOff>101600</xdr:colOff>
      <xdr:row>19</xdr:row>
      <xdr:rowOff>43688</xdr:rowOff>
    </xdr:to>
    <xdr:sp macro="" textlink="">
      <xdr:nvSpPr>
        <xdr:cNvPr id="75" name="楕円 74"/>
        <xdr:cNvSpPr/>
      </xdr:nvSpPr>
      <xdr:spPr bwMode="auto">
        <a:xfrm>
          <a:off x="28575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28465</xdr:rowOff>
    </xdr:from>
    <xdr:ext cx="762000" cy="259045"/>
    <xdr:sp macro="" textlink="">
      <xdr:nvSpPr>
        <xdr:cNvPr id="76" name="テキスト ボックス 75"/>
        <xdr:cNvSpPr txBox="1"/>
      </xdr:nvSpPr>
      <xdr:spPr>
        <a:xfrm>
          <a:off x="25273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91186</xdr:rowOff>
    </xdr:from>
    <xdr:to>
      <xdr:col>29</xdr:col>
      <xdr:colOff>127000</xdr:colOff>
      <xdr:row>33</xdr:row>
      <xdr:rowOff>118351</xdr:rowOff>
    </xdr:to>
    <xdr:cxnSp macro="">
      <xdr:nvCxnSpPr>
        <xdr:cNvPr id="109" name="直線コネクタ 108"/>
        <xdr:cNvCxnSpPr/>
      </xdr:nvCxnSpPr>
      <xdr:spPr bwMode="auto">
        <a:xfrm flipV="1">
          <a:off x="5003800" y="6015736"/>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118351</xdr:rowOff>
    </xdr:from>
    <xdr:to>
      <xdr:col>26</xdr:col>
      <xdr:colOff>50800</xdr:colOff>
      <xdr:row>33</xdr:row>
      <xdr:rowOff>128448</xdr:rowOff>
    </xdr:to>
    <xdr:cxnSp macro="">
      <xdr:nvCxnSpPr>
        <xdr:cNvPr id="112" name="直線コネクタ 111"/>
        <xdr:cNvCxnSpPr/>
      </xdr:nvCxnSpPr>
      <xdr:spPr bwMode="auto">
        <a:xfrm flipV="1">
          <a:off x="4305300" y="6042901"/>
          <a:ext cx="698500" cy="1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128448</xdr:rowOff>
    </xdr:from>
    <xdr:to>
      <xdr:col>22</xdr:col>
      <xdr:colOff>114300</xdr:colOff>
      <xdr:row>33</xdr:row>
      <xdr:rowOff>228155</xdr:rowOff>
    </xdr:to>
    <xdr:cxnSp macro="">
      <xdr:nvCxnSpPr>
        <xdr:cNvPr id="115" name="直線コネクタ 114"/>
        <xdr:cNvCxnSpPr/>
      </xdr:nvCxnSpPr>
      <xdr:spPr bwMode="auto">
        <a:xfrm flipV="1">
          <a:off x="3606800" y="6052998"/>
          <a:ext cx="698500" cy="99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206286</xdr:rowOff>
    </xdr:from>
    <xdr:to>
      <xdr:col>18</xdr:col>
      <xdr:colOff>177800</xdr:colOff>
      <xdr:row>33</xdr:row>
      <xdr:rowOff>228155</xdr:rowOff>
    </xdr:to>
    <xdr:cxnSp macro="">
      <xdr:nvCxnSpPr>
        <xdr:cNvPr id="118" name="直線コネクタ 117"/>
        <xdr:cNvCxnSpPr/>
      </xdr:nvCxnSpPr>
      <xdr:spPr bwMode="auto">
        <a:xfrm>
          <a:off x="2908300" y="6130836"/>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40386</xdr:rowOff>
    </xdr:from>
    <xdr:to>
      <xdr:col>29</xdr:col>
      <xdr:colOff>177800</xdr:colOff>
      <xdr:row>33</xdr:row>
      <xdr:rowOff>141986</xdr:rowOff>
    </xdr:to>
    <xdr:sp macro="" textlink="">
      <xdr:nvSpPr>
        <xdr:cNvPr id="128" name="楕円 127"/>
        <xdr:cNvSpPr/>
      </xdr:nvSpPr>
      <xdr:spPr bwMode="auto">
        <a:xfrm>
          <a:off x="5600700" y="59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158513</xdr:rowOff>
    </xdr:from>
    <xdr:ext cx="762000" cy="259045"/>
    <xdr:sp macro="" textlink="">
      <xdr:nvSpPr>
        <xdr:cNvPr id="129" name="人口1人当たり決算額の推移該当値テキスト445"/>
        <xdr:cNvSpPr txBox="1"/>
      </xdr:nvSpPr>
      <xdr:spPr>
        <a:xfrm>
          <a:off x="57404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67551</xdr:rowOff>
    </xdr:from>
    <xdr:to>
      <xdr:col>26</xdr:col>
      <xdr:colOff>101600</xdr:colOff>
      <xdr:row>33</xdr:row>
      <xdr:rowOff>169151</xdr:rowOff>
    </xdr:to>
    <xdr:sp macro="" textlink="">
      <xdr:nvSpPr>
        <xdr:cNvPr id="130" name="楕円 129"/>
        <xdr:cNvSpPr/>
      </xdr:nvSpPr>
      <xdr:spPr bwMode="auto">
        <a:xfrm>
          <a:off x="4953000" y="599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7878</xdr:rowOff>
    </xdr:from>
    <xdr:ext cx="736600" cy="259045"/>
    <xdr:sp macro="" textlink="">
      <xdr:nvSpPr>
        <xdr:cNvPr id="131" name="テキスト ボックス 130"/>
        <xdr:cNvSpPr txBox="1"/>
      </xdr:nvSpPr>
      <xdr:spPr>
        <a:xfrm>
          <a:off x="4622800" y="576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77648</xdr:rowOff>
    </xdr:from>
    <xdr:to>
      <xdr:col>22</xdr:col>
      <xdr:colOff>165100</xdr:colOff>
      <xdr:row>33</xdr:row>
      <xdr:rowOff>179248</xdr:rowOff>
    </xdr:to>
    <xdr:sp macro="" textlink="">
      <xdr:nvSpPr>
        <xdr:cNvPr id="132" name="楕円 131"/>
        <xdr:cNvSpPr/>
      </xdr:nvSpPr>
      <xdr:spPr bwMode="auto">
        <a:xfrm>
          <a:off x="4254500" y="600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17975</xdr:rowOff>
    </xdr:from>
    <xdr:ext cx="762000" cy="259045"/>
    <xdr:sp macro="" textlink="">
      <xdr:nvSpPr>
        <xdr:cNvPr id="133" name="テキスト ボックス 132"/>
        <xdr:cNvSpPr txBox="1"/>
      </xdr:nvSpPr>
      <xdr:spPr>
        <a:xfrm>
          <a:off x="3924300" y="577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177355</xdr:rowOff>
    </xdr:from>
    <xdr:to>
      <xdr:col>19</xdr:col>
      <xdr:colOff>38100</xdr:colOff>
      <xdr:row>33</xdr:row>
      <xdr:rowOff>278955</xdr:rowOff>
    </xdr:to>
    <xdr:sp macro="" textlink="">
      <xdr:nvSpPr>
        <xdr:cNvPr id="134" name="楕円 133"/>
        <xdr:cNvSpPr/>
      </xdr:nvSpPr>
      <xdr:spPr bwMode="auto">
        <a:xfrm>
          <a:off x="3556000" y="610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117682</xdr:rowOff>
    </xdr:from>
    <xdr:ext cx="762000" cy="259045"/>
    <xdr:sp macro="" textlink="">
      <xdr:nvSpPr>
        <xdr:cNvPr id="135" name="テキスト ボックス 134"/>
        <xdr:cNvSpPr txBox="1"/>
      </xdr:nvSpPr>
      <xdr:spPr>
        <a:xfrm>
          <a:off x="3225800" y="587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155486</xdr:rowOff>
    </xdr:from>
    <xdr:to>
      <xdr:col>15</xdr:col>
      <xdr:colOff>101600</xdr:colOff>
      <xdr:row>33</xdr:row>
      <xdr:rowOff>257086</xdr:rowOff>
    </xdr:to>
    <xdr:sp macro="" textlink="">
      <xdr:nvSpPr>
        <xdr:cNvPr id="136" name="楕円 135"/>
        <xdr:cNvSpPr/>
      </xdr:nvSpPr>
      <xdr:spPr bwMode="auto">
        <a:xfrm>
          <a:off x="2857500" y="608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95813</xdr:rowOff>
    </xdr:from>
    <xdr:ext cx="762000" cy="259045"/>
    <xdr:sp macro="" textlink="">
      <xdr:nvSpPr>
        <xdr:cNvPr id="137" name="テキスト ボックス 136"/>
        <xdr:cNvSpPr txBox="1"/>
      </xdr:nvSpPr>
      <xdr:spPr>
        <a:xfrm>
          <a:off x="2527300" y="58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23038</xdr:rowOff>
    </xdr:from>
    <xdr:to>
      <xdr:col>24</xdr:col>
      <xdr:colOff>63500</xdr:colOff>
      <xdr:row>39</xdr:row>
      <xdr:rowOff>47193</xdr:rowOff>
    </xdr:to>
    <xdr:cxnSp macro="">
      <xdr:nvCxnSpPr>
        <xdr:cNvPr id="61" name="直線コネクタ 60"/>
        <xdr:cNvCxnSpPr/>
      </xdr:nvCxnSpPr>
      <xdr:spPr>
        <a:xfrm>
          <a:off x="3797300" y="6709588"/>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9207</xdr:rowOff>
    </xdr:from>
    <xdr:to>
      <xdr:col>19</xdr:col>
      <xdr:colOff>177800</xdr:colOff>
      <xdr:row>39</xdr:row>
      <xdr:rowOff>23038</xdr:rowOff>
    </xdr:to>
    <xdr:cxnSp macro="">
      <xdr:nvCxnSpPr>
        <xdr:cNvPr id="64" name="直線コネクタ 63"/>
        <xdr:cNvCxnSpPr/>
      </xdr:nvCxnSpPr>
      <xdr:spPr>
        <a:xfrm>
          <a:off x="2908300" y="66957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93332</xdr:rowOff>
    </xdr:from>
    <xdr:to>
      <xdr:col>15</xdr:col>
      <xdr:colOff>50800</xdr:colOff>
      <xdr:row>39</xdr:row>
      <xdr:rowOff>9207</xdr:rowOff>
    </xdr:to>
    <xdr:cxnSp macro="">
      <xdr:nvCxnSpPr>
        <xdr:cNvPr id="67" name="直線コネクタ 66"/>
        <xdr:cNvCxnSpPr/>
      </xdr:nvCxnSpPr>
      <xdr:spPr>
        <a:xfrm>
          <a:off x="2019300" y="660843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93332</xdr:rowOff>
    </xdr:from>
    <xdr:to>
      <xdr:col>10</xdr:col>
      <xdr:colOff>114300</xdr:colOff>
      <xdr:row>38</xdr:row>
      <xdr:rowOff>162903</xdr:rowOff>
    </xdr:to>
    <xdr:cxnSp macro="">
      <xdr:nvCxnSpPr>
        <xdr:cNvPr id="70" name="直線コネクタ 69"/>
        <xdr:cNvCxnSpPr/>
      </xdr:nvCxnSpPr>
      <xdr:spPr>
        <a:xfrm flipV="1">
          <a:off x="1130300" y="660843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167843</xdr:rowOff>
    </xdr:from>
    <xdr:to>
      <xdr:col>24</xdr:col>
      <xdr:colOff>114300</xdr:colOff>
      <xdr:row>39</xdr:row>
      <xdr:rowOff>97993</xdr:rowOff>
    </xdr:to>
    <xdr:sp macro="" textlink="">
      <xdr:nvSpPr>
        <xdr:cNvPr id="80" name="楕円 79"/>
        <xdr:cNvSpPr/>
      </xdr:nvSpPr>
      <xdr:spPr>
        <a:xfrm>
          <a:off x="4584700" y="66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82770</xdr:rowOff>
    </xdr:from>
    <xdr:ext cx="534377" cy="259045"/>
    <xdr:sp macro="" textlink="">
      <xdr:nvSpPr>
        <xdr:cNvPr id="81" name="人件費該当値テキスト"/>
        <xdr:cNvSpPr txBox="1"/>
      </xdr:nvSpPr>
      <xdr:spPr>
        <a:xfrm>
          <a:off x="4686300" y="65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143688</xdr:rowOff>
    </xdr:from>
    <xdr:to>
      <xdr:col>20</xdr:col>
      <xdr:colOff>38100</xdr:colOff>
      <xdr:row>39</xdr:row>
      <xdr:rowOff>73838</xdr:rowOff>
    </xdr:to>
    <xdr:sp macro="" textlink="">
      <xdr:nvSpPr>
        <xdr:cNvPr id="82" name="楕円 81"/>
        <xdr:cNvSpPr/>
      </xdr:nvSpPr>
      <xdr:spPr>
        <a:xfrm>
          <a:off x="3746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64965</xdr:rowOff>
    </xdr:from>
    <xdr:ext cx="534377" cy="259045"/>
    <xdr:sp macro="" textlink="">
      <xdr:nvSpPr>
        <xdr:cNvPr id="83" name="テキスト ボックス 82"/>
        <xdr:cNvSpPr txBox="1"/>
      </xdr:nvSpPr>
      <xdr:spPr>
        <a:xfrm>
          <a:off x="3530111" y="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129857</xdr:rowOff>
    </xdr:from>
    <xdr:to>
      <xdr:col>15</xdr:col>
      <xdr:colOff>101600</xdr:colOff>
      <xdr:row>39</xdr:row>
      <xdr:rowOff>60007</xdr:rowOff>
    </xdr:to>
    <xdr:sp macro="" textlink="">
      <xdr:nvSpPr>
        <xdr:cNvPr id="84" name="楕円 83"/>
        <xdr:cNvSpPr/>
      </xdr:nvSpPr>
      <xdr:spPr>
        <a:xfrm>
          <a:off x="2857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51134</xdr:rowOff>
    </xdr:from>
    <xdr:ext cx="534377" cy="259045"/>
    <xdr:sp macro="" textlink="">
      <xdr:nvSpPr>
        <xdr:cNvPr id="85" name="テキスト ボックス 84"/>
        <xdr:cNvSpPr txBox="1"/>
      </xdr:nvSpPr>
      <xdr:spPr>
        <a:xfrm>
          <a:off x="2641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42532</xdr:rowOff>
    </xdr:from>
    <xdr:to>
      <xdr:col>10</xdr:col>
      <xdr:colOff>165100</xdr:colOff>
      <xdr:row>38</xdr:row>
      <xdr:rowOff>144132</xdr:rowOff>
    </xdr:to>
    <xdr:sp macro="" textlink="">
      <xdr:nvSpPr>
        <xdr:cNvPr id="86" name="楕円 85"/>
        <xdr:cNvSpPr/>
      </xdr:nvSpPr>
      <xdr:spPr>
        <a:xfrm>
          <a:off x="1968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135259</xdr:rowOff>
    </xdr:from>
    <xdr:ext cx="534377" cy="259045"/>
    <xdr:sp macro="" textlink="">
      <xdr:nvSpPr>
        <xdr:cNvPr id="87" name="テキスト ボックス 86"/>
        <xdr:cNvSpPr txBox="1"/>
      </xdr:nvSpPr>
      <xdr:spPr>
        <a:xfrm>
          <a:off x="1752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112103</xdr:rowOff>
    </xdr:from>
    <xdr:to>
      <xdr:col>6</xdr:col>
      <xdr:colOff>38100</xdr:colOff>
      <xdr:row>39</xdr:row>
      <xdr:rowOff>42253</xdr:rowOff>
    </xdr:to>
    <xdr:sp macro="" textlink="">
      <xdr:nvSpPr>
        <xdr:cNvPr id="88" name="楕円 87"/>
        <xdr:cNvSpPr/>
      </xdr:nvSpPr>
      <xdr:spPr>
        <a:xfrm>
          <a:off x="1079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33380</xdr:rowOff>
    </xdr:from>
    <xdr:ext cx="534377" cy="259045"/>
    <xdr:sp macro="" textlink="">
      <xdr:nvSpPr>
        <xdr:cNvPr id="89" name="テキスト ボックス 88"/>
        <xdr:cNvSpPr txBox="1"/>
      </xdr:nvSpPr>
      <xdr:spPr>
        <a:xfrm>
          <a:off x="863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87579</xdr:rowOff>
    </xdr:from>
    <xdr:to>
      <xdr:col>24</xdr:col>
      <xdr:colOff>63500</xdr:colOff>
      <xdr:row>55</xdr:row>
      <xdr:rowOff>95885</xdr:rowOff>
    </xdr:to>
    <xdr:cxnSp macro="">
      <xdr:nvCxnSpPr>
        <xdr:cNvPr id="119" name="直線コネクタ 118"/>
        <xdr:cNvCxnSpPr/>
      </xdr:nvCxnSpPr>
      <xdr:spPr>
        <a:xfrm flipV="1">
          <a:off x="3797300" y="9517329"/>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95885</xdr:rowOff>
    </xdr:from>
    <xdr:to>
      <xdr:col>19</xdr:col>
      <xdr:colOff>177800</xdr:colOff>
      <xdr:row>55</xdr:row>
      <xdr:rowOff>107962</xdr:rowOff>
    </xdr:to>
    <xdr:cxnSp macro="">
      <xdr:nvCxnSpPr>
        <xdr:cNvPr id="122" name="直線コネクタ 121"/>
        <xdr:cNvCxnSpPr/>
      </xdr:nvCxnSpPr>
      <xdr:spPr>
        <a:xfrm flipV="1">
          <a:off x="2908300" y="9525635"/>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107962</xdr:rowOff>
    </xdr:from>
    <xdr:to>
      <xdr:col>15</xdr:col>
      <xdr:colOff>50800</xdr:colOff>
      <xdr:row>55</xdr:row>
      <xdr:rowOff>145910</xdr:rowOff>
    </xdr:to>
    <xdr:cxnSp macro="">
      <xdr:nvCxnSpPr>
        <xdr:cNvPr id="125" name="直線コネクタ 124"/>
        <xdr:cNvCxnSpPr/>
      </xdr:nvCxnSpPr>
      <xdr:spPr>
        <a:xfrm flipV="1">
          <a:off x="2019300" y="953771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145910</xdr:rowOff>
    </xdr:from>
    <xdr:to>
      <xdr:col>10</xdr:col>
      <xdr:colOff>114300</xdr:colOff>
      <xdr:row>56</xdr:row>
      <xdr:rowOff>132842</xdr:rowOff>
    </xdr:to>
    <xdr:cxnSp macro="">
      <xdr:nvCxnSpPr>
        <xdr:cNvPr id="128" name="直線コネクタ 127"/>
        <xdr:cNvCxnSpPr/>
      </xdr:nvCxnSpPr>
      <xdr:spPr>
        <a:xfrm flipV="1">
          <a:off x="1130300" y="9575660"/>
          <a:ext cx="889000" cy="15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36779</xdr:rowOff>
    </xdr:from>
    <xdr:to>
      <xdr:col>24</xdr:col>
      <xdr:colOff>114300</xdr:colOff>
      <xdr:row>55</xdr:row>
      <xdr:rowOff>138379</xdr:rowOff>
    </xdr:to>
    <xdr:sp macro="" textlink="">
      <xdr:nvSpPr>
        <xdr:cNvPr id="138" name="楕円 137"/>
        <xdr:cNvSpPr/>
      </xdr:nvSpPr>
      <xdr:spPr>
        <a:xfrm>
          <a:off x="45847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15206</xdr:rowOff>
    </xdr:from>
    <xdr:ext cx="534377" cy="259045"/>
    <xdr:sp macro="" textlink="">
      <xdr:nvSpPr>
        <xdr:cNvPr id="139" name="物件費該当値テキスト"/>
        <xdr:cNvSpPr txBox="1"/>
      </xdr:nvSpPr>
      <xdr:spPr>
        <a:xfrm>
          <a:off x="4686300" y="94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45085</xdr:rowOff>
    </xdr:from>
    <xdr:to>
      <xdr:col>20</xdr:col>
      <xdr:colOff>38100</xdr:colOff>
      <xdr:row>55</xdr:row>
      <xdr:rowOff>146685</xdr:rowOff>
    </xdr:to>
    <xdr:sp macro="" textlink="">
      <xdr:nvSpPr>
        <xdr:cNvPr id="140" name="楕円 139"/>
        <xdr:cNvSpPr/>
      </xdr:nvSpPr>
      <xdr:spPr>
        <a:xfrm>
          <a:off x="37465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137812</xdr:rowOff>
    </xdr:from>
    <xdr:ext cx="534377" cy="259045"/>
    <xdr:sp macro="" textlink="">
      <xdr:nvSpPr>
        <xdr:cNvPr id="141" name="テキスト ボックス 140"/>
        <xdr:cNvSpPr txBox="1"/>
      </xdr:nvSpPr>
      <xdr:spPr>
        <a:xfrm>
          <a:off x="3530111" y="9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57162</xdr:rowOff>
    </xdr:from>
    <xdr:to>
      <xdr:col>15</xdr:col>
      <xdr:colOff>101600</xdr:colOff>
      <xdr:row>55</xdr:row>
      <xdr:rowOff>158762</xdr:rowOff>
    </xdr:to>
    <xdr:sp macro="" textlink="">
      <xdr:nvSpPr>
        <xdr:cNvPr id="142" name="楕円 141"/>
        <xdr:cNvSpPr/>
      </xdr:nvSpPr>
      <xdr:spPr>
        <a:xfrm>
          <a:off x="2857500" y="94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149889</xdr:rowOff>
    </xdr:from>
    <xdr:ext cx="534377" cy="259045"/>
    <xdr:sp macro="" textlink="">
      <xdr:nvSpPr>
        <xdr:cNvPr id="143" name="テキスト ボックス 142"/>
        <xdr:cNvSpPr txBox="1"/>
      </xdr:nvSpPr>
      <xdr:spPr>
        <a:xfrm>
          <a:off x="2641111" y="95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95110</xdr:rowOff>
    </xdr:from>
    <xdr:to>
      <xdr:col>10</xdr:col>
      <xdr:colOff>165100</xdr:colOff>
      <xdr:row>56</xdr:row>
      <xdr:rowOff>25260</xdr:rowOff>
    </xdr:to>
    <xdr:sp macro="" textlink="">
      <xdr:nvSpPr>
        <xdr:cNvPr id="144" name="楕円 143"/>
        <xdr:cNvSpPr/>
      </xdr:nvSpPr>
      <xdr:spPr>
        <a:xfrm>
          <a:off x="1968500" y="9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16387</xdr:rowOff>
    </xdr:from>
    <xdr:ext cx="534377" cy="259045"/>
    <xdr:sp macro="" textlink="">
      <xdr:nvSpPr>
        <xdr:cNvPr id="145" name="テキスト ボックス 144"/>
        <xdr:cNvSpPr txBox="1"/>
      </xdr:nvSpPr>
      <xdr:spPr>
        <a:xfrm>
          <a:off x="1752111" y="96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82042</xdr:rowOff>
    </xdr:from>
    <xdr:to>
      <xdr:col>6</xdr:col>
      <xdr:colOff>38100</xdr:colOff>
      <xdr:row>57</xdr:row>
      <xdr:rowOff>12192</xdr:rowOff>
    </xdr:to>
    <xdr:sp macro="" textlink="">
      <xdr:nvSpPr>
        <xdr:cNvPr id="146" name="楕円 145"/>
        <xdr:cNvSpPr/>
      </xdr:nvSpPr>
      <xdr:spPr>
        <a:xfrm>
          <a:off x="1079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3319</xdr:rowOff>
    </xdr:from>
    <xdr:ext cx="534377" cy="259045"/>
    <xdr:sp macro="" textlink="">
      <xdr:nvSpPr>
        <xdr:cNvPr id="147" name="テキスト ボックス 146"/>
        <xdr:cNvSpPr txBox="1"/>
      </xdr:nvSpPr>
      <xdr:spPr>
        <a:xfrm>
          <a:off x="8631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49540</xdr:rowOff>
    </xdr:from>
    <xdr:to>
      <xdr:col>24</xdr:col>
      <xdr:colOff>63500</xdr:colOff>
      <xdr:row>72</xdr:row>
      <xdr:rowOff>161463</xdr:rowOff>
    </xdr:to>
    <xdr:cxnSp macro="">
      <xdr:nvCxnSpPr>
        <xdr:cNvPr id="174" name="直線コネクタ 173"/>
        <xdr:cNvCxnSpPr/>
      </xdr:nvCxnSpPr>
      <xdr:spPr>
        <a:xfrm flipV="1">
          <a:off x="3797300" y="12051040"/>
          <a:ext cx="8382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36922</xdr:rowOff>
    </xdr:from>
    <xdr:to>
      <xdr:col>19</xdr:col>
      <xdr:colOff>177800</xdr:colOff>
      <xdr:row>72</xdr:row>
      <xdr:rowOff>161463</xdr:rowOff>
    </xdr:to>
    <xdr:cxnSp macro="">
      <xdr:nvCxnSpPr>
        <xdr:cNvPr id="177" name="直線コネクタ 176"/>
        <xdr:cNvCxnSpPr/>
      </xdr:nvCxnSpPr>
      <xdr:spPr>
        <a:xfrm>
          <a:off x="2908300" y="123813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18085</xdr:rowOff>
    </xdr:from>
    <xdr:to>
      <xdr:col>15</xdr:col>
      <xdr:colOff>50800</xdr:colOff>
      <xdr:row>72</xdr:row>
      <xdr:rowOff>36922</xdr:rowOff>
    </xdr:to>
    <xdr:cxnSp macro="">
      <xdr:nvCxnSpPr>
        <xdr:cNvPr id="180" name="直線コネクタ 179"/>
        <xdr:cNvCxnSpPr/>
      </xdr:nvCxnSpPr>
      <xdr:spPr>
        <a:xfrm>
          <a:off x="2019300" y="12191035"/>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18085</xdr:rowOff>
    </xdr:from>
    <xdr:to>
      <xdr:col>10</xdr:col>
      <xdr:colOff>114300</xdr:colOff>
      <xdr:row>71</xdr:row>
      <xdr:rowOff>165760</xdr:rowOff>
    </xdr:to>
    <xdr:cxnSp macro="">
      <xdr:nvCxnSpPr>
        <xdr:cNvPr id="183" name="直線コネクタ 182"/>
        <xdr:cNvCxnSpPr/>
      </xdr:nvCxnSpPr>
      <xdr:spPr>
        <a:xfrm flipV="1">
          <a:off x="1130300" y="12191035"/>
          <a:ext cx="8890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170190</xdr:rowOff>
    </xdr:from>
    <xdr:to>
      <xdr:col>24</xdr:col>
      <xdr:colOff>114300</xdr:colOff>
      <xdr:row>70</xdr:row>
      <xdr:rowOff>100340</xdr:rowOff>
    </xdr:to>
    <xdr:sp macro="" textlink="">
      <xdr:nvSpPr>
        <xdr:cNvPr id="193" name="楕円 192"/>
        <xdr:cNvSpPr/>
      </xdr:nvSpPr>
      <xdr:spPr>
        <a:xfrm>
          <a:off x="4584700" y="12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123217</xdr:rowOff>
    </xdr:from>
    <xdr:ext cx="534377" cy="259045"/>
    <xdr:sp macro="" textlink="">
      <xdr:nvSpPr>
        <xdr:cNvPr id="194" name="維持補修費該当値テキスト"/>
        <xdr:cNvSpPr txBox="1"/>
      </xdr:nvSpPr>
      <xdr:spPr>
        <a:xfrm>
          <a:off x="4686300" y="119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110663</xdr:rowOff>
    </xdr:from>
    <xdr:to>
      <xdr:col>20</xdr:col>
      <xdr:colOff>38100</xdr:colOff>
      <xdr:row>73</xdr:row>
      <xdr:rowOff>40813</xdr:rowOff>
    </xdr:to>
    <xdr:sp macro="" textlink="">
      <xdr:nvSpPr>
        <xdr:cNvPr id="195" name="楕円 194"/>
        <xdr:cNvSpPr/>
      </xdr:nvSpPr>
      <xdr:spPr>
        <a:xfrm>
          <a:off x="37465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57340</xdr:rowOff>
    </xdr:from>
    <xdr:ext cx="534377" cy="259045"/>
    <xdr:sp macro="" textlink="">
      <xdr:nvSpPr>
        <xdr:cNvPr id="196" name="テキスト ボックス 195"/>
        <xdr:cNvSpPr txBox="1"/>
      </xdr:nvSpPr>
      <xdr:spPr>
        <a:xfrm>
          <a:off x="3530111" y="122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157572</xdr:rowOff>
    </xdr:from>
    <xdr:to>
      <xdr:col>15</xdr:col>
      <xdr:colOff>101600</xdr:colOff>
      <xdr:row>72</xdr:row>
      <xdr:rowOff>87722</xdr:rowOff>
    </xdr:to>
    <xdr:sp macro="" textlink="">
      <xdr:nvSpPr>
        <xdr:cNvPr id="197" name="楕円 196"/>
        <xdr:cNvSpPr/>
      </xdr:nvSpPr>
      <xdr:spPr>
        <a:xfrm>
          <a:off x="2857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104249</xdr:rowOff>
    </xdr:from>
    <xdr:ext cx="534377" cy="259045"/>
    <xdr:sp macro="" textlink="">
      <xdr:nvSpPr>
        <xdr:cNvPr id="198" name="テキスト ボックス 197"/>
        <xdr:cNvSpPr txBox="1"/>
      </xdr:nvSpPr>
      <xdr:spPr>
        <a:xfrm>
          <a:off x="2641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138735</xdr:rowOff>
    </xdr:from>
    <xdr:to>
      <xdr:col>10</xdr:col>
      <xdr:colOff>165100</xdr:colOff>
      <xdr:row>71</xdr:row>
      <xdr:rowOff>68885</xdr:rowOff>
    </xdr:to>
    <xdr:sp macro="" textlink="">
      <xdr:nvSpPr>
        <xdr:cNvPr id="199" name="楕円 198"/>
        <xdr:cNvSpPr/>
      </xdr:nvSpPr>
      <xdr:spPr>
        <a:xfrm>
          <a:off x="1968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85412</xdr:rowOff>
    </xdr:from>
    <xdr:ext cx="534377" cy="259045"/>
    <xdr:sp macro="" textlink="">
      <xdr:nvSpPr>
        <xdr:cNvPr id="200" name="テキスト ボックス 199"/>
        <xdr:cNvSpPr txBox="1"/>
      </xdr:nvSpPr>
      <xdr:spPr>
        <a:xfrm>
          <a:off x="1752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114960</xdr:rowOff>
    </xdr:from>
    <xdr:to>
      <xdr:col>6</xdr:col>
      <xdr:colOff>38100</xdr:colOff>
      <xdr:row>72</xdr:row>
      <xdr:rowOff>45110</xdr:rowOff>
    </xdr:to>
    <xdr:sp macro="" textlink="">
      <xdr:nvSpPr>
        <xdr:cNvPr id="201" name="楕円 200"/>
        <xdr:cNvSpPr/>
      </xdr:nvSpPr>
      <xdr:spPr>
        <a:xfrm>
          <a:off x="1079500" y="12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61637</xdr:rowOff>
    </xdr:from>
    <xdr:ext cx="534377" cy="259045"/>
    <xdr:sp macro="" textlink="">
      <xdr:nvSpPr>
        <xdr:cNvPr id="202" name="テキスト ボックス 201"/>
        <xdr:cNvSpPr txBox="1"/>
      </xdr:nvSpPr>
      <xdr:spPr>
        <a:xfrm>
          <a:off x="863111" y="12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14173</xdr:rowOff>
    </xdr:from>
    <xdr:to>
      <xdr:col>24</xdr:col>
      <xdr:colOff>63500</xdr:colOff>
      <xdr:row>93</xdr:row>
      <xdr:rowOff>45669</xdr:rowOff>
    </xdr:to>
    <xdr:cxnSp macro="">
      <xdr:nvCxnSpPr>
        <xdr:cNvPr id="232" name="直線コネクタ 231"/>
        <xdr:cNvCxnSpPr/>
      </xdr:nvCxnSpPr>
      <xdr:spPr>
        <a:xfrm flipV="1">
          <a:off x="3797300" y="15959023"/>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45669</xdr:rowOff>
    </xdr:from>
    <xdr:to>
      <xdr:col>19</xdr:col>
      <xdr:colOff>177800</xdr:colOff>
      <xdr:row>93</xdr:row>
      <xdr:rowOff>108026</xdr:rowOff>
    </xdr:to>
    <xdr:cxnSp macro="">
      <xdr:nvCxnSpPr>
        <xdr:cNvPr id="235" name="直線コネクタ 234"/>
        <xdr:cNvCxnSpPr/>
      </xdr:nvCxnSpPr>
      <xdr:spPr>
        <a:xfrm flipV="1">
          <a:off x="2908300" y="15990519"/>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108026</xdr:rowOff>
    </xdr:from>
    <xdr:to>
      <xdr:col>15</xdr:col>
      <xdr:colOff>50800</xdr:colOff>
      <xdr:row>94</xdr:row>
      <xdr:rowOff>39</xdr:rowOff>
    </xdr:to>
    <xdr:cxnSp macro="">
      <xdr:nvCxnSpPr>
        <xdr:cNvPr id="238" name="直線コネクタ 237"/>
        <xdr:cNvCxnSpPr/>
      </xdr:nvCxnSpPr>
      <xdr:spPr>
        <a:xfrm flipV="1">
          <a:off x="2019300" y="160528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xdr:rowOff>
    </xdr:from>
    <xdr:to>
      <xdr:col>10</xdr:col>
      <xdr:colOff>114300</xdr:colOff>
      <xdr:row>94</xdr:row>
      <xdr:rowOff>97459</xdr:rowOff>
    </xdr:to>
    <xdr:cxnSp macro="">
      <xdr:nvCxnSpPr>
        <xdr:cNvPr id="241" name="直線コネクタ 240"/>
        <xdr:cNvCxnSpPr/>
      </xdr:nvCxnSpPr>
      <xdr:spPr>
        <a:xfrm flipV="1">
          <a:off x="1130300" y="16116339"/>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134823</xdr:rowOff>
    </xdr:from>
    <xdr:to>
      <xdr:col>24</xdr:col>
      <xdr:colOff>114300</xdr:colOff>
      <xdr:row>93</xdr:row>
      <xdr:rowOff>64973</xdr:rowOff>
    </xdr:to>
    <xdr:sp macro="" textlink="">
      <xdr:nvSpPr>
        <xdr:cNvPr id="251" name="楕円 250"/>
        <xdr:cNvSpPr/>
      </xdr:nvSpPr>
      <xdr:spPr>
        <a:xfrm>
          <a:off x="45847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157700</xdr:rowOff>
    </xdr:from>
    <xdr:ext cx="599010" cy="259045"/>
    <xdr:sp macro="" textlink="">
      <xdr:nvSpPr>
        <xdr:cNvPr id="252" name="扶助費該当値テキスト"/>
        <xdr:cNvSpPr txBox="1"/>
      </xdr:nvSpPr>
      <xdr:spPr>
        <a:xfrm>
          <a:off x="4686300" y="1575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166319</xdr:rowOff>
    </xdr:from>
    <xdr:to>
      <xdr:col>20</xdr:col>
      <xdr:colOff>38100</xdr:colOff>
      <xdr:row>93</xdr:row>
      <xdr:rowOff>96469</xdr:rowOff>
    </xdr:to>
    <xdr:sp macro="" textlink="">
      <xdr:nvSpPr>
        <xdr:cNvPr id="253" name="楕円 252"/>
        <xdr:cNvSpPr/>
      </xdr:nvSpPr>
      <xdr:spPr>
        <a:xfrm>
          <a:off x="3746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112996</xdr:rowOff>
    </xdr:from>
    <xdr:ext cx="599010" cy="259045"/>
    <xdr:sp macro="" textlink="">
      <xdr:nvSpPr>
        <xdr:cNvPr id="254" name="テキスト ボックス 253"/>
        <xdr:cNvSpPr txBox="1"/>
      </xdr:nvSpPr>
      <xdr:spPr>
        <a:xfrm>
          <a:off x="3497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57226</xdr:rowOff>
    </xdr:from>
    <xdr:to>
      <xdr:col>15</xdr:col>
      <xdr:colOff>101600</xdr:colOff>
      <xdr:row>93</xdr:row>
      <xdr:rowOff>158826</xdr:rowOff>
    </xdr:to>
    <xdr:sp macro="" textlink="">
      <xdr:nvSpPr>
        <xdr:cNvPr id="255" name="楕円 254"/>
        <xdr:cNvSpPr/>
      </xdr:nvSpPr>
      <xdr:spPr>
        <a:xfrm>
          <a:off x="2857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3903</xdr:rowOff>
    </xdr:from>
    <xdr:ext cx="599010" cy="259045"/>
    <xdr:sp macro="" textlink="">
      <xdr:nvSpPr>
        <xdr:cNvPr id="256" name="テキスト ボックス 255"/>
        <xdr:cNvSpPr txBox="1"/>
      </xdr:nvSpPr>
      <xdr:spPr>
        <a:xfrm>
          <a:off x="2608795"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120689</xdr:rowOff>
    </xdr:from>
    <xdr:to>
      <xdr:col>10</xdr:col>
      <xdr:colOff>165100</xdr:colOff>
      <xdr:row>94</xdr:row>
      <xdr:rowOff>50839</xdr:rowOff>
    </xdr:to>
    <xdr:sp macro="" textlink="">
      <xdr:nvSpPr>
        <xdr:cNvPr id="257" name="楕円 256"/>
        <xdr:cNvSpPr/>
      </xdr:nvSpPr>
      <xdr:spPr>
        <a:xfrm>
          <a:off x="1968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67366</xdr:rowOff>
    </xdr:from>
    <xdr:ext cx="599010" cy="259045"/>
    <xdr:sp macro="" textlink="">
      <xdr:nvSpPr>
        <xdr:cNvPr id="258" name="テキスト ボックス 257"/>
        <xdr:cNvSpPr txBox="1"/>
      </xdr:nvSpPr>
      <xdr:spPr>
        <a:xfrm>
          <a:off x="1719795"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46659</xdr:rowOff>
    </xdr:from>
    <xdr:to>
      <xdr:col>6</xdr:col>
      <xdr:colOff>38100</xdr:colOff>
      <xdr:row>94</xdr:row>
      <xdr:rowOff>148259</xdr:rowOff>
    </xdr:to>
    <xdr:sp macro="" textlink="">
      <xdr:nvSpPr>
        <xdr:cNvPr id="259" name="楕円 258"/>
        <xdr:cNvSpPr/>
      </xdr:nvSpPr>
      <xdr:spPr>
        <a:xfrm>
          <a:off x="1079500" y="16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164786</xdr:rowOff>
    </xdr:from>
    <xdr:ext cx="599010" cy="259045"/>
    <xdr:sp macro="" textlink="">
      <xdr:nvSpPr>
        <xdr:cNvPr id="260" name="テキスト ボックス 259"/>
        <xdr:cNvSpPr txBox="1"/>
      </xdr:nvSpPr>
      <xdr:spPr>
        <a:xfrm>
          <a:off x="830795" y="159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6590</xdr:rowOff>
    </xdr:from>
    <xdr:to>
      <xdr:col>55</xdr:col>
      <xdr:colOff>0</xdr:colOff>
      <xdr:row>35</xdr:row>
      <xdr:rowOff>43361</xdr:rowOff>
    </xdr:to>
    <xdr:cxnSp macro="">
      <xdr:nvCxnSpPr>
        <xdr:cNvPr id="292" name="直線コネクタ 291"/>
        <xdr:cNvCxnSpPr/>
      </xdr:nvCxnSpPr>
      <xdr:spPr>
        <a:xfrm flipV="1">
          <a:off x="9639300" y="6007340"/>
          <a:ext cx="8382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150869</xdr:rowOff>
    </xdr:from>
    <xdr:to>
      <xdr:col>50</xdr:col>
      <xdr:colOff>114300</xdr:colOff>
      <xdr:row>35</xdr:row>
      <xdr:rowOff>43361</xdr:rowOff>
    </xdr:to>
    <xdr:cxnSp macro="">
      <xdr:nvCxnSpPr>
        <xdr:cNvPr id="295" name="直線コネクタ 294"/>
        <xdr:cNvCxnSpPr/>
      </xdr:nvCxnSpPr>
      <xdr:spPr>
        <a:xfrm>
          <a:off x="8750300" y="5980169"/>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54106</xdr:rowOff>
    </xdr:from>
    <xdr:to>
      <xdr:col>45</xdr:col>
      <xdr:colOff>177800</xdr:colOff>
      <xdr:row>34</xdr:row>
      <xdr:rowOff>150869</xdr:rowOff>
    </xdr:to>
    <xdr:cxnSp macro="">
      <xdr:nvCxnSpPr>
        <xdr:cNvPr id="298" name="直線コネクタ 297"/>
        <xdr:cNvCxnSpPr/>
      </xdr:nvCxnSpPr>
      <xdr:spPr>
        <a:xfrm>
          <a:off x="7861300" y="5883406"/>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54106</xdr:rowOff>
    </xdr:from>
    <xdr:to>
      <xdr:col>41</xdr:col>
      <xdr:colOff>50800</xdr:colOff>
      <xdr:row>34</xdr:row>
      <xdr:rowOff>81864</xdr:rowOff>
    </xdr:to>
    <xdr:cxnSp macro="">
      <xdr:nvCxnSpPr>
        <xdr:cNvPr id="301" name="直線コネクタ 300"/>
        <xdr:cNvCxnSpPr/>
      </xdr:nvCxnSpPr>
      <xdr:spPr>
        <a:xfrm flipV="1">
          <a:off x="6972300" y="58834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127240</xdr:rowOff>
    </xdr:from>
    <xdr:to>
      <xdr:col>55</xdr:col>
      <xdr:colOff>50800</xdr:colOff>
      <xdr:row>35</xdr:row>
      <xdr:rowOff>57390</xdr:rowOff>
    </xdr:to>
    <xdr:sp macro="" textlink="">
      <xdr:nvSpPr>
        <xdr:cNvPr id="311" name="楕円 310"/>
        <xdr:cNvSpPr/>
      </xdr:nvSpPr>
      <xdr:spPr>
        <a:xfrm>
          <a:off x="10426700" y="5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150117</xdr:rowOff>
    </xdr:from>
    <xdr:ext cx="534377" cy="259045"/>
    <xdr:sp macro="" textlink="">
      <xdr:nvSpPr>
        <xdr:cNvPr id="312" name="補助費等該当値テキスト"/>
        <xdr:cNvSpPr txBox="1"/>
      </xdr:nvSpPr>
      <xdr:spPr>
        <a:xfrm>
          <a:off x="10528300" y="5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164011</xdr:rowOff>
    </xdr:from>
    <xdr:to>
      <xdr:col>50</xdr:col>
      <xdr:colOff>165100</xdr:colOff>
      <xdr:row>35</xdr:row>
      <xdr:rowOff>94161</xdr:rowOff>
    </xdr:to>
    <xdr:sp macro="" textlink="">
      <xdr:nvSpPr>
        <xdr:cNvPr id="313" name="楕円 312"/>
        <xdr:cNvSpPr/>
      </xdr:nvSpPr>
      <xdr:spPr>
        <a:xfrm>
          <a:off x="9588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110688</xdr:rowOff>
    </xdr:from>
    <xdr:ext cx="534377" cy="259045"/>
    <xdr:sp macro="" textlink="">
      <xdr:nvSpPr>
        <xdr:cNvPr id="314" name="テキスト ボックス 313"/>
        <xdr:cNvSpPr txBox="1"/>
      </xdr:nvSpPr>
      <xdr:spPr>
        <a:xfrm>
          <a:off x="9372111" y="57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100069</xdr:rowOff>
    </xdr:from>
    <xdr:to>
      <xdr:col>46</xdr:col>
      <xdr:colOff>38100</xdr:colOff>
      <xdr:row>35</xdr:row>
      <xdr:rowOff>30219</xdr:rowOff>
    </xdr:to>
    <xdr:sp macro="" textlink="">
      <xdr:nvSpPr>
        <xdr:cNvPr id="315" name="楕円 314"/>
        <xdr:cNvSpPr/>
      </xdr:nvSpPr>
      <xdr:spPr>
        <a:xfrm>
          <a:off x="86995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46746</xdr:rowOff>
    </xdr:from>
    <xdr:ext cx="534377" cy="259045"/>
    <xdr:sp macro="" textlink="">
      <xdr:nvSpPr>
        <xdr:cNvPr id="316" name="テキスト ボックス 315"/>
        <xdr:cNvSpPr txBox="1"/>
      </xdr:nvSpPr>
      <xdr:spPr>
        <a:xfrm>
          <a:off x="8483111" y="57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3306</xdr:rowOff>
    </xdr:from>
    <xdr:to>
      <xdr:col>41</xdr:col>
      <xdr:colOff>101600</xdr:colOff>
      <xdr:row>34</xdr:row>
      <xdr:rowOff>104906</xdr:rowOff>
    </xdr:to>
    <xdr:sp macro="" textlink="">
      <xdr:nvSpPr>
        <xdr:cNvPr id="317" name="楕円 316"/>
        <xdr:cNvSpPr/>
      </xdr:nvSpPr>
      <xdr:spPr>
        <a:xfrm>
          <a:off x="7810500" y="58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121433</xdr:rowOff>
    </xdr:from>
    <xdr:ext cx="534377" cy="259045"/>
    <xdr:sp macro="" textlink="">
      <xdr:nvSpPr>
        <xdr:cNvPr id="318" name="テキスト ボックス 317"/>
        <xdr:cNvSpPr txBox="1"/>
      </xdr:nvSpPr>
      <xdr:spPr>
        <a:xfrm>
          <a:off x="7594111" y="56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31064</xdr:rowOff>
    </xdr:from>
    <xdr:to>
      <xdr:col>36</xdr:col>
      <xdr:colOff>165100</xdr:colOff>
      <xdr:row>34</xdr:row>
      <xdr:rowOff>132664</xdr:rowOff>
    </xdr:to>
    <xdr:sp macro="" textlink="">
      <xdr:nvSpPr>
        <xdr:cNvPr id="319" name="楕円 318"/>
        <xdr:cNvSpPr/>
      </xdr:nvSpPr>
      <xdr:spPr>
        <a:xfrm>
          <a:off x="6921500" y="58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149191</xdr:rowOff>
    </xdr:from>
    <xdr:ext cx="534377" cy="259045"/>
    <xdr:sp macro="" textlink="">
      <xdr:nvSpPr>
        <xdr:cNvPr id="320" name="テキスト ボックス 319"/>
        <xdr:cNvSpPr txBox="1"/>
      </xdr:nvSpPr>
      <xdr:spPr>
        <a:xfrm>
          <a:off x="6705111" y="56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51994</xdr:rowOff>
    </xdr:from>
    <xdr:to>
      <xdr:col>55</xdr:col>
      <xdr:colOff>0</xdr:colOff>
      <xdr:row>59</xdr:row>
      <xdr:rowOff>17418</xdr:rowOff>
    </xdr:to>
    <xdr:cxnSp macro="">
      <xdr:nvCxnSpPr>
        <xdr:cNvPr id="350" name="直線コネクタ 349"/>
        <xdr:cNvCxnSpPr/>
      </xdr:nvCxnSpPr>
      <xdr:spPr>
        <a:xfrm flipV="1">
          <a:off x="9639300" y="9996094"/>
          <a:ext cx="838200" cy="1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119888</xdr:rowOff>
    </xdr:from>
    <xdr:to>
      <xdr:col>50</xdr:col>
      <xdr:colOff>114300</xdr:colOff>
      <xdr:row>59</xdr:row>
      <xdr:rowOff>17418</xdr:rowOff>
    </xdr:to>
    <xdr:cxnSp macro="">
      <xdr:nvCxnSpPr>
        <xdr:cNvPr id="353" name="直線コネクタ 352"/>
        <xdr:cNvCxnSpPr/>
      </xdr:nvCxnSpPr>
      <xdr:spPr>
        <a:xfrm>
          <a:off x="8750300" y="10063988"/>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136671</xdr:rowOff>
    </xdr:from>
    <xdr:to>
      <xdr:col>45</xdr:col>
      <xdr:colOff>177800</xdr:colOff>
      <xdr:row>58</xdr:row>
      <xdr:rowOff>119888</xdr:rowOff>
    </xdr:to>
    <xdr:cxnSp macro="">
      <xdr:nvCxnSpPr>
        <xdr:cNvPr id="356" name="直線コネクタ 355"/>
        <xdr:cNvCxnSpPr/>
      </xdr:nvCxnSpPr>
      <xdr:spPr>
        <a:xfrm>
          <a:off x="7861300" y="9566421"/>
          <a:ext cx="889000" cy="4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31515</xdr:rowOff>
    </xdr:from>
    <xdr:to>
      <xdr:col>41</xdr:col>
      <xdr:colOff>50800</xdr:colOff>
      <xdr:row>55</xdr:row>
      <xdr:rowOff>136671</xdr:rowOff>
    </xdr:to>
    <xdr:cxnSp macro="">
      <xdr:nvCxnSpPr>
        <xdr:cNvPr id="359" name="直線コネクタ 358"/>
        <xdr:cNvCxnSpPr/>
      </xdr:nvCxnSpPr>
      <xdr:spPr>
        <a:xfrm>
          <a:off x="6972300" y="9289815"/>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xdr:rowOff>
    </xdr:from>
    <xdr:to>
      <xdr:col>55</xdr:col>
      <xdr:colOff>50800</xdr:colOff>
      <xdr:row>58</xdr:row>
      <xdr:rowOff>102794</xdr:rowOff>
    </xdr:to>
    <xdr:sp macro="" textlink="">
      <xdr:nvSpPr>
        <xdr:cNvPr id="369" name="楕円 368"/>
        <xdr:cNvSpPr/>
      </xdr:nvSpPr>
      <xdr:spPr>
        <a:xfrm>
          <a:off x="104267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87571</xdr:rowOff>
    </xdr:from>
    <xdr:ext cx="534377" cy="259045"/>
    <xdr:sp macro="" textlink="">
      <xdr:nvSpPr>
        <xdr:cNvPr id="370" name="普通建設事業費該当値テキスト"/>
        <xdr:cNvSpPr txBox="1"/>
      </xdr:nvSpPr>
      <xdr:spPr>
        <a:xfrm>
          <a:off x="10528300" y="98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138068</xdr:rowOff>
    </xdr:from>
    <xdr:to>
      <xdr:col>50</xdr:col>
      <xdr:colOff>165100</xdr:colOff>
      <xdr:row>59</xdr:row>
      <xdr:rowOff>68218</xdr:rowOff>
    </xdr:to>
    <xdr:sp macro="" textlink="">
      <xdr:nvSpPr>
        <xdr:cNvPr id="371" name="楕円 370"/>
        <xdr:cNvSpPr/>
      </xdr:nvSpPr>
      <xdr:spPr>
        <a:xfrm>
          <a:off x="9588500" y="10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59345</xdr:rowOff>
    </xdr:from>
    <xdr:ext cx="534377" cy="259045"/>
    <xdr:sp macro="" textlink="">
      <xdr:nvSpPr>
        <xdr:cNvPr id="372" name="テキスト ボックス 371"/>
        <xdr:cNvSpPr txBox="1"/>
      </xdr:nvSpPr>
      <xdr:spPr>
        <a:xfrm>
          <a:off x="9372111" y="101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69088</xdr:rowOff>
    </xdr:from>
    <xdr:to>
      <xdr:col>46</xdr:col>
      <xdr:colOff>38100</xdr:colOff>
      <xdr:row>58</xdr:row>
      <xdr:rowOff>170688</xdr:rowOff>
    </xdr:to>
    <xdr:sp macro="" textlink="">
      <xdr:nvSpPr>
        <xdr:cNvPr id="373" name="楕円 372"/>
        <xdr:cNvSpPr/>
      </xdr:nvSpPr>
      <xdr:spPr>
        <a:xfrm>
          <a:off x="8699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161815</xdr:rowOff>
    </xdr:from>
    <xdr:ext cx="534377" cy="259045"/>
    <xdr:sp macro="" textlink="">
      <xdr:nvSpPr>
        <xdr:cNvPr id="374" name="テキスト ボックス 373"/>
        <xdr:cNvSpPr txBox="1"/>
      </xdr:nvSpPr>
      <xdr:spPr>
        <a:xfrm>
          <a:off x="8483111" y="101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85871</xdr:rowOff>
    </xdr:from>
    <xdr:to>
      <xdr:col>41</xdr:col>
      <xdr:colOff>101600</xdr:colOff>
      <xdr:row>56</xdr:row>
      <xdr:rowOff>16021</xdr:rowOff>
    </xdr:to>
    <xdr:sp macro="" textlink="">
      <xdr:nvSpPr>
        <xdr:cNvPr id="375" name="楕円 374"/>
        <xdr:cNvSpPr/>
      </xdr:nvSpPr>
      <xdr:spPr>
        <a:xfrm>
          <a:off x="7810500" y="9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7148</xdr:rowOff>
    </xdr:from>
    <xdr:ext cx="534377" cy="259045"/>
    <xdr:sp macro="" textlink="">
      <xdr:nvSpPr>
        <xdr:cNvPr id="376" name="テキスト ボックス 375"/>
        <xdr:cNvSpPr txBox="1"/>
      </xdr:nvSpPr>
      <xdr:spPr>
        <a:xfrm>
          <a:off x="7594111" y="9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152165</xdr:rowOff>
    </xdr:from>
    <xdr:to>
      <xdr:col>36</xdr:col>
      <xdr:colOff>165100</xdr:colOff>
      <xdr:row>54</xdr:row>
      <xdr:rowOff>82315</xdr:rowOff>
    </xdr:to>
    <xdr:sp macro="" textlink="">
      <xdr:nvSpPr>
        <xdr:cNvPr id="377" name="楕円 376"/>
        <xdr:cNvSpPr/>
      </xdr:nvSpPr>
      <xdr:spPr>
        <a:xfrm>
          <a:off x="6921500" y="92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98842</xdr:rowOff>
    </xdr:from>
    <xdr:ext cx="534377" cy="259045"/>
    <xdr:sp macro="" textlink="">
      <xdr:nvSpPr>
        <xdr:cNvPr id="378" name="テキスト ボックス 377"/>
        <xdr:cNvSpPr txBox="1"/>
      </xdr:nvSpPr>
      <xdr:spPr>
        <a:xfrm>
          <a:off x="6705111" y="90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8789</xdr:rowOff>
    </xdr:from>
    <xdr:to>
      <xdr:col>55</xdr:col>
      <xdr:colOff>0</xdr:colOff>
      <xdr:row>78</xdr:row>
      <xdr:rowOff>34964</xdr:rowOff>
    </xdr:to>
    <xdr:cxnSp macro="">
      <xdr:nvCxnSpPr>
        <xdr:cNvPr id="407" name="直線コネクタ 406"/>
        <xdr:cNvCxnSpPr/>
      </xdr:nvCxnSpPr>
      <xdr:spPr>
        <a:xfrm>
          <a:off x="9639300" y="13381889"/>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129451</xdr:rowOff>
    </xdr:from>
    <xdr:to>
      <xdr:col>50</xdr:col>
      <xdr:colOff>114300</xdr:colOff>
      <xdr:row>78</xdr:row>
      <xdr:rowOff>8789</xdr:rowOff>
    </xdr:to>
    <xdr:cxnSp macro="">
      <xdr:nvCxnSpPr>
        <xdr:cNvPr id="410" name="直線コネクタ 409"/>
        <xdr:cNvCxnSpPr/>
      </xdr:nvCxnSpPr>
      <xdr:spPr>
        <a:xfrm>
          <a:off x="8750300" y="12988201"/>
          <a:ext cx="889000" cy="3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31762</xdr:rowOff>
    </xdr:from>
    <xdr:to>
      <xdr:col>45</xdr:col>
      <xdr:colOff>177800</xdr:colOff>
      <xdr:row>75</xdr:row>
      <xdr:rowOff>129451</xdr:rowOff>
    </xdr:to>
    <xdr:cxnSp macro="">
      <xdr:nvCxnSpPr>
        <xdr:cNvPr id="413" name="直線コネクタ 412"/>
        <xdr:cNvCxnSpPr/>
      </xdr:nvCxnSpPr>
      <xdr:spPr>
        <a:xfrm>
          <a:off x="7861300" y="12033262"/>
          <a:ext cx="889000" cy="9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155614</xdr:rowOff>
    </xdr:from>
    <xdr:to>
      <xdr:col>55</xdr:col>
      <xdr:colOff>50800</xdr:colOff>
      <xdr:row>78</xdr:row>
      <xdr:rowOff>85764</xdr:rowOff>
    </xdr:to>
    <xdr:sp macro="" textlink="">
      <xdr:nvSpPr>
        <xdr:cNvPr id="423" name="楕円 422"/>
        <xdr:cNvSpPr/>
      </xdr:nvSpPr>
      <xdr:spPr>
        <a:xfrm>
          <a:off x="10426700" y="13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134041</xdr:rowOff>
    </xdr:from>
    <xdr:ext cx="469744" cy="259045"/>
    <xdr:sp macro="" textlink="">
      <xdr:nvSpPr>
        <xdr:cNvPr id="424" name="普通建設事業費 （ うち新規整備　）該当値テキスト"/>
        <xdr:cNvSpPr txBox="1"/>
      </xdr:nvSpPr>
      <xdr:spPr>
        <a:xfrm>
          <a:off x="10528300" y="133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129439</xdr:rowOff>
    </xdr:from>
    <xdr:to>
      <xdr:col>50</xdr:col>
      <xdr:colOff>165100</xdr:colOff>
      <xdr:row>78</xdr:row>
      <xdr:rowOff>59589</xdr:rowOff>
    </xdr:to>
    <xdr:sp macro="" textlink="">
      <xdr:nvSpPr>
        <xdr:cNvPr id="425" name="楕円 424"/>
        <xdr:cNvSpPr/>
      </xdr:nvSpPr>
      <xdr:spPr>
        <a:xfrm>
          <a:off x="9588500" y="133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50716</xdr:rowOff>
    </xdr:from>
    <xdr:ext cx="469744" cy="259045"/>
    <xdr:sp macro="" textlink="">
      <xdr:nvSpPr>
        <xdr:cNvPr id="426" name="テキスト ボックス 425"/>
        <xdr:cNvSpPr txBox="1"/>
      </xdr:nvSpPr>
      <xdr:spPr>
        <a:xfrm>
          <a:off x="9404428" y="134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78651</xdr:rowOff>
    </xdr:from>
    <xdr:to>
      <xdr:col>46</xdr:col>
      <xdr:colOff>38100</xdr:colOff>
      <xdr:row>76</xdr:row>
      <xdr:rowOff>8801</xdr:rowOff>
    </xdr:to>
    <xdr:sp macro="" textlink="">
      <xdr:nvSpPr>
        <xdr:cNvPr id="427" name="楕円 426"/>
        <xdr:cNvSpPr/>
      </xdr:nvSpPr>
      <xdr:spPr>
        <a:xfrm>
          <a:off x="8699500" y="129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171378</xdr:rowOff>
    </xdr:from>
    <xdr:ext cx="534377" cy="259045"/>
    <xdr:sp macro="" textlink="">
      <xdr:nvSpPr>
        <xdr:cNvPr id="428" name="テキスト ボックス 427"/>
        <xdr:cNvSpPr txBox="1"/>
      </xdr:nvSpPr>
      <xdr:spPr>
        <a:xfrm>
          <a:off x="8483111" y="13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152412</xdr:rowOff>
    </xdr:from>
    <xdr:to>
      <xdr:col>41</xdr:col>
      <xdr:colOff>101600</xdr:colOff>
      <xdr:row>70</xdr:row>
      <xdr:rowOff>82562</xdr:rowOff>
    </xdr:to>
    <xdr:sp macro="" textlink="">
      <xdr:nvSpPr>
        <xdr:cNvPr id="429" name="楕円 428"/>
        <xdr:cNvSpPr/>
      </xdr:nvSpPr>
      <xdr:spPr>
        <a:xfrm>
          <a:off x="7810500" y="119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99089</xdr:rowOff>
    </xdr:from>
    <xdr:ext cx="534377" cy="259045"/>
    <xdr:sp macro="" textlink="">
      <xdr:nvSpPr>
        <xdr:cNvPr id="430" name="テキスト ボックス 429"/>
        <xdr:cNvSpPr txBox="1"/>
      </xdr:nvSpPr>
      <xdr:spPr>
        <a:xfrm>
          <a:off x="7594111" y="117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53060</xdr:rowOff>
    </xdr:from>
    <xdr:to>
      <xdr:col>55</xdr:col>
      <xdr:colOff>0</xdr:colOff>
      <xdr:row>97</xdr:row>
      <xdr:rowOff>60947</xdr:rowOff>
    </xdr:to>
    <xdr:cxnSp macro="">
      <xdr:nvCxnSpPr>
        <xdr:cNvPr id="457" name="直線コネクタ 456"/>
        <xdr:cNvCxnSpPr/>
      </xdr:nvCxnSpPr>
      <xdr:spPr>
        <a:xfrm flipV="1">
          <a:off x="9639300" y="16512260"/>
          <a:ext cx="8382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60947</xdr:rowOff>
    </xdr:from>
    <xdr:to>
      <xdr:col>50</xdr:col>
      <xdr:colOff>114300</xdr:colOff>
      <xdr:row>97</xdr:row>
      <xdr:rowOff>170562</xdr:rowOff>
    </xdr:to>
    <xdr:cxnSp macro="">
      <xdr:nvCxnSpPr>
        <xdr:cNvPr id="460" name="直線コネクタ 459"/>
        <xdr:cNvCxnSpPr/>
      </xdr:nvCxnSpPr>
      <xdr:spPr>
        <a:xfrm flipV="1">
          <a:off x="8750300" y="16691597"/>
          <a:ext cx="8890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170562</xdr:rowOff>
    </xdr:from>
    <xdr:to>
      <xdr:col>45</xdr:col>
      <xdr:colOff>177800</xdr:colOff>
      <xdr:row>98</xdr:row>
      <xdr:rowOff>50180</xdr:rowOff>
    </xdr:to>
    <xdr:cxnSp macro="">
      <xdr:nvCxnSpPr>
        <xdr:cNvPr id="463" name="直線コネクタ 462"/>
        <xdr:cNvCxnSpPr/>
      </xdr:nvCxnSpPr>
      <xdr:spPr>
        <a:xfrm flipV="1">
          <a:off x="7861300" y="16801212"/>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2260</xdr:rowOff>
    </xdr:from>
    <xdr:to>
      <xdr:col>55</xdr:col>
      <xdr:colOff>50800</xdr:colOff>
      <xdr:row>96</xdr:row>
      <xdr:rowOff>103860</xdr:rowOff>
    </xdr:to>
    <xdr:sp macro="" textlink="">
      <xdr:nvSpPr>
        <xdr:cNvPr id="473" name="楕円 472"/>
        <xdr:cNvSpPr/>
      </xdr:nvSpPr>
      <xdr:spPr>
        <a:xfrm>
          <a:off x="10426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152137</xdr:rowOff>
    </xdr:from>
    <xdr:ext cx="534377" cy="259045"/>
    <xdr:sp macro="" textlink="">
      <xdr:nvSpPr>
        <xdr:cNvPr id="474" name="普通建設事業費 （ うち更新整備　）該当値テキスト"/>
        <xdr:cNvSpPr txBox="1"/>
      </xdr:nvSpPr>
      <xdr:spPr>
        <a:xfrm>
          <a:off x="10528300" y="164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10147</xdr:rowOff>
    </xdr:from>
    <xdr:to>
      <xdr:col>50</xdr:col>
      <xdr:colOff>165100</xdr:colOff>
      <xdr:row>97</xdr:row>
      <xdr:rowOff>111747</xdr:rowOff>
    </xdr:to>
    <xdr:sp macro="" textlink="">
      <xdr:nvSpPr>
        <xdr:cNvPr id="475" name="楕円 474"/>
        <xdr:cNvSpPr/>
      </xdr:nvSpPr>
      <xdr:spPr>
        <a:xfrm>
          <a:off x="95885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102874</xdr:rowOff>
    </xdr:from>
    <xdr:ext cx="534377" cy="259045"/>
    <xdr:sp macro="" textlink="">
      <xdr:nvSpPr>
        <xdr:cNvPr id="476" name="テキスト ボックス 475"/>
        <xdr:cNvSpPr txBox="1"/>
      </xdr:nvSpPr>
      <xdr:spPr>
        <a:xfrm>
          <a:off x="9372111" y="16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119762</xdr:rowOff>
    </xdr:from>
    <xdr:to>
      <xdr:col>46</xdr:col>
      <xdr:colOff>38100</xdr:colOff>
      <xdr:row>98</xdr:row>
      <xdr:rowOff>49912</xdr:rowOff>
    </xdr:to>
    <xdr:sp macro="" textlink="">
      <xdr:nvSpPr>
        <xdr:cNvPr id="477" name="楕円 476"/>
        <xdr:cNvSpPr/>
      </xdr:nvSpPr>
      <xdr:spPr>
        <a:xfrm>
          <a:off x="8699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41039</xdr:rowOff>
    </xdr:from>
    <xdr:ext cx="469744" cy="259045"/>
    <xdr:sp macro="" textlink="">
      <xdr:nvSpPr>
        <xdr:cNvPr id="478" name="テキスト ボックス 477"/>
        <xdr:cNvSpPr txBox="1"/>
      </xdr:nvSpPr>
      <xdr:spPr>
        <a:xfrm>
          <a:off x="8515428" y="168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170830</xdr:rowOff>
    </xdr:from>
    <xdr:to>
      <xdr:col>41</xdr:col>
      <xdr:colOff>101600</xdr:colOff>
      <xdr:row>98</xdr:row>
      <xdr:rowOff>100980</xdr:rowOff>
    </xdr:to>
    <xdr:sp macro="" textlink="">
      <xdr:nvSpPr>
        <xdr:cNvPr id="479" name="楕円 478"/>
        <xdr:cNvSpPr/>
      </xdr:nvSpPr>
      <xdr:spPr>
        <a:xfrm>
          <a:off x="7810500" y="168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92107</xdr:rowOff>
    </xdr:from>
    <xdr:ext cx="469744" cy="259045"/>
    <xdr:sp macro="" textlink="">
      <xdr:nvSpPr>
        <xdr:cNvPr id="480" name="テキスト ボックス 479"/>
        <xdr:cNvSpPr txBox="1"/>
      </xdr:nvSpPr>
      <xdr:spPr>
        <a:xfrm>
          <a:off x="7626428" y="168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98160</xdr:rowOff>
    </xdr:from>
    <xdr:to>
      <xdr:col>85</xdr:col>
      <xdr:colOff>127000</xdr:colOff>
      <xdr:row>39</xdr:row>
      <xdr:rowOff>98552</xdr:rowOff>
    </xdr:to>
    <xdr:cxnSp macro="">
      <xdr:nvCxnSpPr>
        <xdr:cNvPr id="511" name="直線コネクタ 510"/>
        <xdr:cNvCxnSpPr/>
      </xdr:nvCxnSpPr>
      <xdr:spPr>
        <a:xfrm>
          <a:off x="15481300" y="6784710"/>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92608</xdr:rowOff>
    </xdr:from>
    <xdr:to>
      <xdr:col>81</xdr:col>
      <xdr:colOff>50800</xdr:colOff>
      <xdr:row>39</xdr:row>
      <xdr:rowOff>98160</xdr:rowOff>
    </xdr:to>
    <xdr:cxnSp macro="">
      <xdr:nvCxnSpPr>
        <xdr:cNvPr id="514" name="直線コネクタ 513"/>
        <xdr:cNvCxnSpPr/>
      </xdr:nvCxnSpPr>
      <xdr:spPr>
        <a:xfrm>
          <a:off x="14592300" y="6779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62466</xdr:rowOff>
    </xdr:from>
    <xdr:to>
      <xdr:col>76</xdr:col>
      <xdr:colOff>114300</xdr:colOff>
      <xdr:row>39</xdr:row>
      <xdr:rowOff>92608</xdr:rowOff>
    </xdr:to>
    <xdr:cxnSp macro="">
      <xdr:nvCxnSpPr>
        <xdr:cNvPr id="517" name="直線コネクタ 516"/>
        <xdr:cNvCxnSpPr/>
      </xdr:nvCxnSpPr>
      <xdr:spPr>
        <a:xfrm>
          <a:off x="13703300" y="6749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56131</xdr:rowOff>
    </xdr:from>
    <xdr:to>
      <xdr:col>71</xdr:col>
      <xdr:colOff>177800</xdr:colOff>
      <xdr:row>39</xdr:row>
      <xdr:rowOff>62466</xdr:rowOff>
    </xdr:to>
    <xdr:cxnSp macro="">
      <xdr:nvCxnSpPr>
        <xdr:cNvPr id="520" name="直線コネクタ 519"/>
        <xdr:cNvCxnSpPr/>
      </xdr:nvCxnSpPr>
      <xdr:spPr>
        <a:xfrm>
          <a:off x="12814300" y="674268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47752</xdr:rowOff>
    </xdr:from>
    <xdr:to>
      <xdr:col>85</xdr:col>
      <xdr:colOff>177800</xdr:colOff>
      <xdr:row>39</xdr:row>
      <xdr:rowOff>149352</xdr:rowOff>
    </xdr:to>
    <xdr:sp macro="" textlink="">
      <xdr:nvSpPr>
        <xdr:cNvPr id="530" name="楕円 529"/>
        <xdr:cNvSpPr/>
      </xdr:nvSpPr>
      <xdr:spPr>
        <a:xfrm>
          <a:off x="16268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13932" cy="259045"/>
    <xdr:sp macro="" textlink="">
      <xdr:nvSpPr>
        <xdr:cNvPr id="531" name="災害復旧事業費該当値テキスト"/>
        <xdr:cNvSpPr txBox="1"/>
      </xdr:nvSpPr>
      <xdr:spPr>
        <a:xfrm>
          <a:off x="16370300" y="6668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47360</xdr:rowOff>
    </xdr:from>
    <xdr:to>
      <xdr:col>81</xdr:col>
      <xdr:colOff>101600</xdr:colOff>
      <xdr:row>39</xdr:row>
      <xdr:rowOff>148960</xdr:rowOff>
    </xdr:to>
    <xdr:sp macro="" textlink="">
      <xdr:nvSpPr>
        <xdr:cNvPr id="532" name="楕円 531"/>
        <xdr:cNvSpPr/>
      </xdr:nvSpPr>
      <xdr:spPr>
        <a:xfrm>
          <a:off x="15430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140087</xdr:rowOff>
    </xdr:from>
    <xdr:ext cx="313932" cy="259045"/>
    <xdr:sp macro="" textlink="">
      <xdr:nvSpPr>
        <xdr:cNvPr id="533" name="テキスト ボックス 532"/>
        <xdr:cNvSpPr txBox="1"/>
      </xdr:nvSpPr>
      <xdr:spPr>
        <a:xfrm>
          <a:off x="15324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41808</xdr:rowOff>
    </xdr:from>
    <xdr:to>
      <xdr:col>76</xdr:col>
      <xdr:colOff>165100</xdr:colOff>
      <xdr:row>39</xdr:row>
      <xdr:rowOff>143408</xdr:rowOff>
    </xdr:to>
    <xdr:sp macro="" textlink="">
      <xdr:nvSpPr>
        <xdr:cNvPr id="534" name="楕円 533"/>
        <xdr:cNvSpPr/>
      </xdr:nvSpPr>
      <xdr:spPr>
        <a:xfrm>
          <a:off x="14541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134535</xdr:rowOff>
    </xdr:from>
    <xdr:ext cx="378565" cy="259045"/>
    <xdr:sp macro="" textlink="">
      <xdr:nvSpPr>
        <xdr:cNvPr id="535" name="テキスト ボックス 534"/>
        <xdr:cNvSpPr txBox="1"/>
      </xdr:nvSpPr>
      <xdr:spPr>
        <a:xfrm>
          <a:off x="14403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11666</xdr:rowOff>
    </xdr:from>
    <xdr:to>
      <xdr:col>72</xdr:col>
      <xdr:colOff>38100</xdr:colOff>
      <xdr:row>39</xdr:row>
      <xdr:rowOff>113266</xdr:rowOff>
    </xdr:to>
    <xdr:sp macro="" textlink="">
      <xdr:nvSpPr>
        <xdr:cNvPr id="536" name="楕円 535"/>
        <xdr:cNvSpPr/>
      </xdr:nvSpPr>
      <xdr:spPr>
        <a:xfrm>
          <a:off x="13652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129793</xdr:rowOff>
    </xdr:from>
    <xdr:ext cx="469744" cy="259045"/>
    <xdr:sp macro="" textlink="">
      <xdr:nvSpPr>
        <xdr:cNvPr id="537" name="テキスト ボックス 536"/>
        <xdr:cNvSpPr txBox="1"/>
      </xdr:nvSpPr>
      <xdr:spPr>
        <a:xfrm>
          <a:off x="13468428" y="64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5331</xdr:rowOff>
    </xdr:from>
    <xdr:to>
      <xdr:col>67</xdr:col>
      <xdr:colOff>101600</xdr:colOff>
      <xdr:row>39</xdr:row>
      <xdr:rowOff>106931</xdr:rowOff>
    </xdr:to>
    <xdr:sp macro="" textlink="">
      <xdr:nvSpPr>
        <xdr:cNvPr id="538" name="楕円 537"/>
        <xdr:cNvSpPr/>
      </xdr:nvSpPr>
      <xdr:spPr>
        <a:xfrm>
          <a:off x="12763500" y="66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123457</xdr:rowOff>
    </xdr:from>
    <xdr:ext cx="469744" cy="259045"/>
    <xdr:sp macro="" textlink="">
      <xdr:nvSpPr>
        <xdr:cNvPr id="539" name="テキスト ボックス 538"/>
        <xdr:cNvSpPr txBox="1"/>
      </xdr:nvSpPr>
      <xdr:spPr>
        <a:xfrm>
          <a:off x="12579428" y="646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65565</xdr:rowOff>
    </xdr:from>
    <xdr:to>
      <xdr:col>85</xdr:col>
      <xdr:colOff>126364</xdr:colOff>
      <xdr:row>79</xdr:row>
      <xdr:rowOff>53930</xdr:rowOff>
    </xdr:to>
    <xdr:cxnSp macro="">
      <xdr:nvCxnSpPr>
        <xdr:cNvPr id="611" name="直線コネクタ 610"/>
        <xdr:cNvCxnSpPr/>
      </xdr:nvCxnSpPr>
      <xdr:spPr>
        <a:xfrm flipV="1">
          <a:off x="16317595" y="12581415"/>
          <a:ext cx="1269" cy="1017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57757</xdr:rowOff>
    </xdr:from>
    <xdr:ext cx="534377" cy="259045"/>
    <xdr:sp macro="" textlink="">
      <xdr:nvSpPr>
        <xdr:cNvPr id="612" name="公債費最小値テキスト"/>
        <xdr:cNvSpPr txBox="1"/>
      </xdr:nvSpPr>
      <xdr:spPr>
        <a:xfrm>
          <a:off x="16370300" y="136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53930</xdr:rowOff>
    </xdr:from>
    <xdr:to>
      <xdr:col>86</xdr:col>
      <xdr:colOff>25400</xdr:colOff>
      <xdr:row>79</xdr:row>
      <xdr:rowOff>53930</xdr:rowOff>
    </xdr:to>
    <xdr:cxnSp macro="">
      <xdr:nvCxnSpPr>
        <xdr:cNvPr id="613" name="直線コネクタ 612"/>
        <xdr:cNvCxnSpPr/>
      </xdr:nvCxnSpPr>
      <xdr:spPr>
        <a:xfrm>
          <a:off x="16230600" y="135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12242</xdr:rowOff>
    </xdr:from>
    <xdr:ext cx="534377" cy="259045"/>
    <xdr:sp macro="" textlink="">
      <xdr:nvSpPr>
        <xdr:cNvPr id="614" name="公債費最大値テキスト"/>
        <xdr:cNvSpPr txBox="1"/>
      </xdr:nvSpPr>
      <xdr:spPr>
        <a:xfrm>
          <a:off x="16370300" y="123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65565</xdr:rowOff>
    </xdr:from>
    <xdr:to>
      <xdr:col>86</xdr:col>
      <xdr:colOff>25400</xdr:colOff>
      <xdr:row>73</xdr:row>
      <xdr:rowOff>65565</xdr:rowOff>
    </xdr:to>
    <xdr:cxnSp macro="">
      <xdr:nvCxnSpPr>
        <xdr:cNvPr id="615" name="直線コネクタ 614"/>
        <xdr:cNvCxnSpPr/>
      </xdr:nvCxnSpPr>
      <xdr:spPr>
        <a:xfrm>
          <a:off x="16230600" y="1258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107924</xdr:rowOff>
    </xdr:from>
    <xdr:to>
      <xdr:col>85</xdr:col>
      <xdr:colOff>127000</xdr:colOff>
      <xdr:row>73</xdr:row>
      <xdr:rowOff>152159</xdr:rowOff>
    </xdr:to>
    <xdr:cxnSp macro="">
      <xdr:nvCxnSpPr>
        <xdr:cNvPr id="616" name="直線コネクタ 615"/>
        <xdr:cNvCxnSpPr/>
      </xdr:nvCxnSpPr>
      <xdr:spPr>
        <a:xfrm>
          <a:off x="15481300" y="12623774"/>
          <a:ext cx="8382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169191</xdr:rowOff>
    </xdr:from>
    <xdr:ext cx="534377" cy="259045"/>
    <xdr:sp macro="" textlink="">
      <xdr:nvSpPr>
        <xdr:cNvPr id="617" name="公債費平均値テキスト"/>
        <xdr:cNvSpPr txBox="1"/>
      </xdr:nvSpPr>
      <xdr:spPr>
        <a:xfrm>
          <a:off x="16370300" y="13027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19314</xdr:rowOff>
    </xdr:from>
    <xdr:to>
      <xdr:col>85</xdr:col>
      <xdr:colOff>177800</xdr:colOff>
      <xdr:row>76</xdr:row>
      <xdr:rowOff>120914</xdr:rowOff>
    </xdr:to>
    <xdr:sp macro="" textlink="">
      <xdr:nvSpPr>
        <xdr:cNvPr id="618" name="フローチャート: 判断 617"/>
        <xdr:cNvSpPr/>
      </xdr:nvSpPr>
      <xdr:spPr>
        <a:xfrm>
          <a:off x="162687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107924</xdr:rowOff>
    </xdr:from>
    <xdr:to>
      <xdr:col>81</xdr:col>
      <xdr:colOff>50800</xdr:colOff>
      <xdr:row>73</xdr:row>
      <xdr:rowOff>137482</xdr:rowOff>
    </xdr:to>
    <xdr:cxnSp macro="">
      <xdr:nvCxnSpPr>
        <xdr:cNvPr id="619" name="直線コネクタ 618"/>
        <xdr:cNvCxnSpPr/>
      </xdr:nvCxnSpPr>
      <xdr:spPr>
        <a:xfrm flipV="1">
          <a:off x="14592300" y="12623774"/>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10719</xdr:rowOff>
    </xdr:from>
    <xdr:to>
      <xdr:col>81</xdr:col>
      <xdr:colOff>101600</xdr:colOff>
      <xdr:row>76</xdr:row>
      <xdr:rowOff>112319</xdr:rowOff>
    </xdr:to>
    <xdr:sp macro="" textlink="">
      <xdr:nvSpPr>
        <xdr:cNvPr id="620" name="フローチャート: 判断 619"/>
        <xdr:cNvSpPr/>
      </xdr:nvSpPr>
      <xdr:spPr>
        <a:xfrm>
          <a:off x="15430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103446</xdr:rowOff>
    </xdr:from>
    <xdr:ext cx="534377" cy="259045"/>
    <xdr:sp macro="" textlink="">
      <xdr:nvSpPr>
        <xdr:cNvPr id="621" name="テキスト ボックス 620"/>
        <xdr:cNvSpPr txBox="1"/>
      </xdr:nvSpPr>
      <xdr:spPr>
        <a:xfrm>
          <a:off x="15214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135448</xdr:rowOff>
    </xdr:from>
    <xdr:to>
      <xdr:col>76</xdr:col>
      <xdr:colOff>114300</xdr:colOff>
      <xdr:row>73</xdr:row>
      <xdr:rowOff>137482</xdr:rowOff>
    </xdr:to>
    <xdr:cxnSp macro="">
      <xdr:nvCxnSpPr>
        <xdr:cNvPr id="622" name="直線コネクタ 621"/>
        <xdr:cNvCxnSpPr/>
      </xdr:nvCxnSpPr>
      <xdr:spPr>
        <a:xfrm>
          <a:off x="13703300" y="1265129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6810</xdr:rowOff>
    </xdr:from>
    <xdr:to>
      <xdr:col>76</xdr:col>
      <xdr:colOff>165100</xdr:colOff>
      <xdr:row>76</xdr:row>
      <xdr:rowOff>108410</xdr:rowOff>
    </xdr:to>
    <xdr:sp macro="" textlink="">
      <xdr:nvSpPr>
        <xdr:cNvPr id="623" name="フローチャート: 判断 622"/>
        <xdr:cNvSpPr/>
      </xdr:nvSpPr>
      <xdr:spPr>
        <a:xfrm>
          <a:off x="14541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99537</xdr:rowOff>
    </xdr:from>
    <xdr:ext cx="534377" cy="259045"/>
    <xdr:sp macro="" textlink="">
      <xdr:nvSpPr>
        <xdr:cNvPr id="624" name="テキスト ボックス 623"/>
        <xdr:cNvSpPr txBox="1"/>
      </xdr:nvSpPr>
      <xdr:spPr>
        <a:xfrm>
          <a:off x="14325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23480</xdr:rowOff>
    </xdr:from>
    <xdr:to>
      <xdr:col>71</xdr:col>
      <xdr:colOff>177800</xdr:colOff>
      <xdr:row>73</xdr:row>
      <xdr:rowOff>135448</xdr:rowOff>
    </xdr:to>
    <xdr:cxnSp macro="">
      <xdr:nvCxnSpPr>
        <xdr:cNvPr id="625" name="直線コネクタ 624"/>
        <xdr:cNvCxnSpPr/>
      </xdr:nvCxnSpPr>
      <xdr:spPr>
        <a:xfrm>
          <a:off x="12814300" y="12367880"/>
          <a:ext cx="889000" cy="2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127716</xdr:rowOff>
    </xdr:from>
    <xdr:to>
      <xdr:col>72</xdr:col>
      <xdr:colOff>38100</xdr:colOff>
      <xdr:row>76</xdr:row>
      <xdr:rowOff>57866</xdr:rowOff>
    </xdr:to>
    <xdr:sp macro="" textlink="">
      <xdr:nvSpPr>
        <xdr:cNvPr id="626" name="フローチャート: 判断 625"/>
        <xdr:cNvSpPr/>
      </xdr:nvSpPr>
      <xdr:spPr>
        <a:xfrm>
          <a:off x="13652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48993</xdr:rowOff>
    </xdr:from>
    <xdr:ext cx="534377" cy="259045"/>
    <xdr:sp macro="" textlink="">
      <xdr:nvSpPr>
        <xdr:cNvPr id="627" name="テキスト ボックス 626"/>
        <xdr:cNvSpPr txBox="1"/>
      </xdr:nvSpPr>
      <xdr:spPr>
        <a:xfrm>
          <a:off x="13436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117635</xdr:rowOff>
    </xdr:from>
    <xdr:to>
      <xdr:col>67</xdr:col>
      <xdr:colOff>101600</xdr:colOff>
      <xdr:row>76</xdr:row>
      <xdr:rowOff>47785</xdr:rowOff>
    </xdr:to>
    <xdr:sp macro="" textlink="">
      <xdr:nvSpPr>
        <xdr:cNvPr id="628" name="フローチャート: 判断 627"/>
        <xdr:cNvSpPr/>
      </xdr:nvSpPr>
      <xdr:spPr>
        <a:xfrm>
          <a:off x="12763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38912</xdr:rowOff>
    </xdr:from>
    <xdr:ext cx="534377" cy="259045"/>
    <xdr:sp macro="" textlink="">
      <xdr:nvSpPr>
        <xdr:cNvPr id="629" name="テキスト ボックス 628"/>
        <xdr:cNvSpPr txBox="1"/>
      </xdr:nvSpPr>
      <xdr:spPr>
        <a:xfrm>
          <a:off x="12547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101359</xdr:rowOff>
    </xdr:from>
    <xdr:to>
      <xdr:col>85</xdr:col>
      <xdr:colOff>177800</xdr:colOff>
      <xdr:row>74</xdr:row>
      <xdr:rowOff>31509</xdr:rowOff>
    </xdr:to>
    <xdr:sp macro="" textlink="">
      <xdr:nvSpPr>
        <xdr:cNvPr id="635" name="楕円 634"/>
        <xdr:cNvSpPr/>
      </xdr:nvSpPr>
      <xdr:spPr>
        <a:xfrm>
          <a:off x="16268700" y="126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16286</xdr:rowOff>
    </xdr:from>
    <xdr:ext cx="534377" cy="259045"/>
    <xdr:sp macro="" textlink="">
      <xdr:nvSpPr>
        <xdr:cNvPr id="636" name="公債費該当値テキスト"/>
        <xdr:cNvSpPr txBox="1"/>
      </xdr:nvSpPr>
      <xdr:spPr>
        <a:xfrm>
          <a:off x="16370300" y="125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57124</xdr:rowOff>
    </xdr:from>
    <xdr:to>
      <xdr:col>81</xdr:col>
      <xdr:colOff>101600</xdr:colOff>
      <xdr:row>73</xdr:row>
      <xdr:rowOff>158724</xdr:rowOff>
    </xdr:to>
    <xdr:sp macro="" textlink="">
      <xdr:nvSpPr>
        <xdr:cNvPr id="637" name="楕円 636"/>
        <xdr:cNvSpPr/>
      </xdr:nvSpPr>
      <xdr:spPr>
        <a:xfrm>
          <a:off x="15430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3801</xdr:rowOff>
    </xdr:from>
    <xdr:ext cx="534377" cy="259045"/>
    <xdr:sp macro="" textlink="">
      <xdr:nvSpPr>
        <xdr:cNvPr id="638" name="テキスト ボックス 637"/>
        <xdr:cNvSpPr txBox="1"/>
      </xdr:nvSpPr>
      <xdr:spPr>
        <a:xfrm>
          <a:off x="15214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86682</xdr:rowOff>
    </xdr:from>
    <xdr:to>
      <xdr:col>76</xdr:col>
      <xdr:colOff>165100</xdr:colOff>
      <xdr:row>74</xdr:row>
      <xdr:rowOff>16832</xdr:rowOff>
    </xdr:to>
    <xdr:sp macro="" textlink="">
      <xdr:nvSpPr>
        <xdr:cNvPr id="639" name="楕円 638"/>
        <xdr:cNvSpPr/>
      </xdr:nvSpPr>
      <xdr:spPr>
        <a:xfrm>
          <a:off x="14541500" y="1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33359</xdr:rowOff>
    </xdr:from>
    <xdr:ext cx="534377" cy="259045"/>
    <xdr:sp macro="" textlink="">
      <xdr:nvSpPr>
        <xdr:cNvPr id="640" name="テキスト ボックス 639"/>
        <xdr:cNvSpPr txBox="1"/>
      </xdr:nvSpPr>
      <xdr:spPr>
        <a:xfrm>
          <a:off x="14325111" y="12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84648</xdr:rowOff>
    </xdr:from>
    <xdr:to>
      <xdr:col>72</xdr:col>
      <xdr:colOff>38100</xdr:colOff>
      <xdr:row>74</xdr:row>
      <xdr:rowOff>14798</xdr:rowOff>
    </xdr:to>
    <xdr:sp macro="" textlink="">
      <xdr:nvSpPr>
        <xdr:cNvPr id="641" name="楕円 640"/>
        <xdr:cNvSpPr/>
      </xdr:nvSpPr>
      <xdr:spPr>
        <a:xfrm>
          <a:off x="13652500" y="12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31325</xdr:rowOff>
    </xdr:from>
    <xdr:ext cx="534377" cy="259045"/>
    <xdr:sp macro="" textlink="">
      <xdr:nvSpPr>
        <xdr:cNvPr id="642" name="テキスト ボックス 641"/>
        <xdr:cNvSpPr txBox="1"/>
      </xdr:nvSpPr>
      <xdr:spPr>
        <a:xfrm>
          <a:off x="13436111" y="123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144130</xdr:rowOff>
    </xdr:from>
    <xdr:to>
      <xdr:col>67</xdr:col>
      <xdr:colOff>101600</xdr:colOff>
      <xdr:row>72</xdr:row>
      <xdr:rowOff>74280</xdr:rowOff>
    </xdr:to>
    <xdr:sp macro="" textlink="">
      <xdr:nvSpPr>
        <xdr:cNvPr id="643" name="楕円 642"/>
        <xdr:cNvSpPr/>
      </xdr:nvSpPr>
      <xdr:spPr>
        <a:xfrm>
          <a:off x="12763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90807</xdr:rowOff>
    </xdr:from>
    <xdr:ext cx="534377" cy="259045"/>
    <xdr:sp macro="" textlink="">
      <xdr:nvSpPr>
        <xdr:cNvPr id="644" name="テキスト ボックス 643"/>
        <xdr:cNvSpPr txBox="1"/>
      </xdr:nvSpPr>
      <xdr:spPr>
        <a:xfrm>
          <a:off x="12547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6" name="直線コネクタ 665"/>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7"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68" name="直線コネクタ 667"/>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69"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0" name="直線コネクタ 669"/>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141712</xdr:rowOff>
    </xdr:from>
    <xdr:to>
      <xdr:col>85</xdr:col>
      <xdr:colOff>127000</xdr:colOff>
      <xdr:row>98</xdr:row>
      <xdr:rowOff>24166</xdr:rowOff>
    </xdr:to>
    <xdr:cxnSp macro="">
      <xdr:nvCxnSpPr>
        <xdr:cNvPr id="671" name="直線コネクタ 670"/>
        <xdr:cNvCxnSpPr/>
      </xdr:nvCxnSpPr>
      <xdr:spPr>
        <a:xfrm flipV="1">
          <a:off x="15481300" y="16600912"/>
          <a:ext cx="8382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2"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3" name="フローチャート: 判断 672"/>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24166</xdr:rowOff>
    </xdr:from>
    <xdr:to>
      <xdr:col>81</xdr:col>
      <xdr:colOff>50800</xdr:colOff>
      <xdr:row>98</xdr:row>
      <xdr:rowOff>105776</xdr:rowOff>
    </xdr:to>
    <xdr:cxnSp macro="">
      <xdr:nvCxnSpPr>
        <xdr:cNvPr id="674" name="直線コネクタ 673"/>
        <xdr:cNvCxnSpPr/>
      </xdr:nvCxnSpPr>
      <xdr:spPr>
        <a:xfrm flipV="1">
          <a:off x="14592300" y="1682626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5" name="フローチャート: 判断 674"/>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76" name="テキスト ボックス 675"/>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105776</xdr:rowOff>
    </xdr:from>
    <xdr:to>
      <xdr:col>76</xdr:col>
      <xdr:colOff>114300</xdr:colOff>
      <xdr:row>98</xdr:row>
      <xdr:rowOff>126259</xdr:rowOff>
    </xdr:to>
    <xdr:cxnSp macro="">
      <xdr:nvCxnSpPr>
        <xdr:cNvPr id="677" name="直線コネクタ 676"/>
        <xdr:cNvCxnSpPr/>
      </xdr:nvCxnSpPr>
      <xdr:spPr>
        <a:xfrm flipV="1">
          <a:off x="13703300" y="16907876"/>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78" name="フローチャート: 判断 677"/>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79" name="テキスト ボックス 678"/>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67233</xdr:rowOff>
    </xdr:from>
    <xdr:to>
      <xdr:col>71</xdr:col>
      <xdr:colOff>177800</xdr:colOff>
      <xdr:row>98</xdr:row>
      <xdr:rowOff>126259</xdr:rowOff>
    </xdr:to>
    <xdr:cxnSp macro="">
      <xdr:nvCxnSpPr>
        <xdr:cNvPr id="680" name="直線コネクタ 679"/>
        <xdr:cNvCxnSpPr/>
      </xdr:nvCxnSpPr>
      <xdr:spPr>
        <a:xfrm>
          <a:off x="12814300" y="16526433"/>
          <a:ext cx="889000" cy="40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1" name="フローチャート: 判断 680"/>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2" name="テキスト ボックス 681"/>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3" name="フローチャート: 判断 682"/>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4" name="テキスト ボックス 683"/>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90912</xdr:rowOff>
    </xdr:from>
    <xdr:to>
      <xdr:col>85</xdr:col>
      <xdr:colOff>177800</xdr:colOff>
      <xdr:row>97</xdr:row>
      <xdr:rowOff>21062</xdr:rowOff>
    </xdr:to>
    <xdr:sp macro="" textlink="">
      <xdr:nvSpPr>
        <xdr:cNvPr id="690" name="楕円 689"/>
        <xdr:cNvSpPr/>
      </xdr:nvSpPr>
      <xdr:spPr>
        <a:xfrm>
          <a:off x="16268700" y="165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113789</xdr:rowOff>
    </xdr:from>
    <xdr:ext cx="469744" cy="259045"/>
    <xdr:sp macro="" textlink="">
      <xdr:nvSpPr>
        <xdr:cNvPr id="691" name="積立金該当値テキスト"/>
        <xdr:cNvSpPr txBox="1"/>
      </xdr:nvSpPr>
      <xdr:spPr>
        <a:xfrm>
          <a:off x="16370300" y="164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144816</xdr:rowOff>
    </xdr:from>
    <xdr:to>
      <xdr:col>81</xdr:col>
      <xdr:colOff>101600</xdr:colOff>
      <xdr:row>98</xdr:row>
      <xdr:rowOff>74966</xdr:rowOff>
    </xdr:to>
    <xdr:sp macro="" textlink="">
      <xdr:nvSpPr>
        <xdr:cNvPr id="692" name="楕円 691"/>
        <xdr:cNvSpPr/>
      </xdr:nvSpPr>
      <xdr:spPr>
        <a:xfrm>
          <a:off x="15430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66093</xdr:rowOff>
    </xdr:from>
    <xdr:ext cx="469744" cy="259045"/>
    <xdr:sp macro="" textlink="">
      <xdr:nvSpPr>
        <xdr:cNvPr id="693" name="テキスト ボックス 692"/>
        <xdr:cNvSpPr txBox="1"/>
      </xdr:nvSpPr>
      <xdr:spPr>
        <a:xfrm>
          <a:off x="15246428" y="168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54976</xdr:rowOff>
    </xdr:from>
    <xdr:to>
      <xdr:col>76</xdr:col>
      <xdr:colOff>165100</xdr:colOff>
      <xdr:row>98</xdr:row>
      <xdr:rowOff>156576</xdr:rowOff>
    </xdr:to>
    <xdr:sp macro="" textlink="">
      <xdr:nvSpPr>
        <xdr:cNvPr id="694" name="楕円 693"/>
        <xdr:cNvSpPr/>
      </xdr:nvSpPr>
      <xdr:spPr>
        <a:xfrm>
          <a:off x="14541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147703</xdr:rowOff>
    </xdr:from>
    <xdr:ext cx="378565" cy="259045"/>
    <xdr:sp macro="" textlink="">
      <xdr:nvSpPr>
        <xdr:cNvPr id="695" name="テキスト ボックス 694"/>
        <xdr:cNvSpPr txBox="1"/>
      </xdr:nvSpPr>
      <xdr:spPr>
        <a:xfrm>
          <a:off x="14403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75459</xdr:rowOff>
    </xdr:from>
    <xdr:to>
      <xdr:col>72</xdr:col>
      <xdr:colOff>38100</xdr:colOff>
      <xdr:row>99</xdr:row>
      <xdr:rowOff>5609</xdr:rowOff>
    </xdr:to>
    <xdr:sp macro="" textlink="">
      <xdr:nvSpPr>
        <xdr:cNvPr id="696" name="楕円 695"/>
        <xdr:cNvSpPr/>
      </xdr:nvSpPr>
      <xdr:spPr>
        <a:xfrm>
          <a:off x="13652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168186</xdr:rowOff>
    </xdr:from>
    <xdr:ext cx="378565" cy="259045"/>
    <xdr:sp macro="" textlink="">
      <xdr:nvSpPr>
        <xdr:cNvPr id="697" name="テキスト ボックス 696"/>
        <xdr:cNvSpPr txBox="1"/>
      </xdr:nvSpPr>
      <xdr:spPr>
        <a:xfrm>
          <a:off x="13514017" y="169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16433</xdr:rowOff>
    </xdr:from>
    <xdr:to>
      <xdr:col>67</xdr:col>
      <xdr:colOff>101600</xdr:colOff>
      <xdr:row>96</xdr:row>
      <xdr:rowOff>118033</xdr:rowOff>
    </xdr:to>
    <xdr:sp macro="" textlink="">
      <xdr:nvSpPr>
        <xdr:cNvPr id="698" name="楕円 697"/>
        <xdr:cNvSpPr/>
      </xdr:nvSpPr>
      <xdr:spPr>
        <a:xfrm>
          <a:off x="12763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109160</xdr:rowOff>
    </xdr:from>
    <xdr:ext cx="469744" cy="259045"/>
    <xdr:sp macro="" textlink="">
      <xdr:nvSpPr>
        <xdr:cNvPr id="699" name="テキスト ボックス 698"/>
        <xdr:cNvSpPr txBox="1"/>
      </xdr:nvSpPr>
      <xdr:spPr>
        <a:xfrm>
          <a:off x="12579428" y="165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3" name="直線コネクタ 722"/>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6"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7" name="直線コネクタ 726"/>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147701</xdr:rowOff>
    </xdr:from>
    <xdr:to>
      <xdr:col>116</xdr:col>
      <xdr:colOff>63500</xdr:colOff>
      <xdr:row>39</xdr:row>
      <xdr:rowOff>44196</xdr:rowOff>
    </xdr:to>
    <xdr:cxnSp macro="">
      <xdr:nvCxnSpPr>
        <xdr:cNvPr id="728" name="直線コネクタ 727"/>
        <xdr:cNvCxnSpPr/>
      </xdr:nvCxnSpPr>
      <xdr:spPr>
        <a:xfrm flipV="1">
          <a:off x="21323300" y="6662801"/>
          <a:ext cx="8382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29"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0" name="フローチャート: 判断 729"/>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44196</xdr:rowOff>
    </xdr:to>
    <xdr:cxnSp macro="">
      <xdr:nvCxnSpPr>
        <xdr:cNvPr id="731" name="直線コネクタ 730"/>
        <xdr:cNvCxnSpPr/>
      </xdr:nvCxnSpPr>
      <xdr:spPr>
        <a:xfrm>
          <a:off x="20434300" y="67306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2" name="フローチャート: 判断 731"/>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3" name="テキスト ボックス 732"/>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34" name="直線コネクタ 733"/>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5" name="フローチャート: 判断 734"/>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36" name="テキスト ボックス 735"/>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44069</xdr:rowOff>
    </xdr:to>
    <xdr:cxnSp macro="">
      <xdr:nvCxnSpPr>
        <xdr:cNvPr id="737" name="直線コネクタ 736"/>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38" name="フローチャート: 判断 737"/>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39" name="テキスト ボックス 738"/>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0" name="フローチャート: 判断 739"/>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1" name="テキスト ボックス 740"/>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96901</xdr:rowOff>
    </xdr:from>
    <xdr:to>
      <xdr:col>116</xdr:col>
      <xdr:colOff>114300</xdr:colOff>
      <xdr:row>39</xdr:row>
      <xdr:rowOff>27051</xdr:rowOff>
    </xdr:to>
    <xdr:sp macro="" textlink="">
      <xdr:nvSpPr>
        <xdr:cNvPr id="747" name="楕円 746"/>
        <xdr:cNvSpPr/>
      </xdr:nvSpPr>
      <xdr:spPr>
        <a:xfrm>
          <a:off x="22110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11828</xdr:rowOff>
    </xdr:from>
    <xdr:ext cx="378565" cy="259045"/>
    <xdr:sp macro="" textlink="">
      <xdr:nvSpPr>
        <xdr:cNvPr id="748" name="投資及び出資金該当値テキスト"/>
        <xdr:cNvSpPr txBox="1"/>
      </xdr:nvSpPr>
      <xdr:spPr>
        <a:xfrm>
          <a:off x="22212300" y="652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49" name="楕円 748"/>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50" name="テキスト ボックス 749"/>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51" name="楕円 750"/>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52" name="テキスト ボックス 751"/>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53" name="楕円 752"/>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4" name="テキスト ボックス 753"/>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55" name="楕円 754"/>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56" name="テキスト ボックス 755"/>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0" name="直線コネクタ 779"/>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1"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2" name="直線コネクタ 781"/>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3"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4" name="直線コネクタ 783"/>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128232</xdr:rowOff>
    </xdr:from>
    <xdr:to>
      <xdr:col>116</xdr:col>
      <xdr:colOff>63500</xdr:colOff>
      <xdr:row>58</xdr:row>
      <xdr:rowOff>143548</xdr:rowOff>
    </xdr:to>
    <xdr:cxnSp macro="">
      <xdr:nvCxnSpPr>
        <xdr:cNvPr id="785" name="直線コネクタ 784"/>
        <xdr:cNvCxnSpPr/>
      </xdr:nvCxnSpPr>
      <xdr:spPr>
        <a:xfrm>
          <a:off x="21323300" y="1007233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86"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7" name="フローチャート: 判断 786"/>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128232</xdr:rowOff>
    </xdr:from>
    <xdr:to>
      <xdr:col>111</xdr:col>
      <xdr:colOff>177800</xdr:colOff>
      <xdr:row>58</xdr:row>
      <xdr:rowOff>134214</xdr:rowOff>
    </xdr:to>
    <xdr:cxnSp macro="">
      <xdr:nvCxnSpPr>
        <xdr:cNvPr id="788" name="直線コネクタ 787"/>
        <xdr:cNvCxnSpPr/>
      </xdr:nvCxnSpPr>
      <xdr:spPr>
        <a:xfrm flipV="1">
          <a:off x="20434300" y="1007233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89" name="フローチャート: 判断 788"/>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0" name="テキスト ボックス 789"/>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138633</xdr:rowOff>
    </xdr:to>
    <xdr:cxnSp macro="">
      <xdr:nvCxnSpPr>
        <xdr:cNvPr id="791" name="直線コネクタ 790"/>
        <xdr:cNvCxnSpPr/>
      </xdr:nvCxnSpPr>
      <xdr:spPr>
        <a:xfrm flipV="1">
          <a:off x="19545300" y="10078314"/>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2" name="フローチャート: 判断 791"/>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3" name="テキスト ボックス 792"/>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84531</xdr:rowOff>
    </xdr:from>
    <xdr:to>
      <xdr:col>102</xdr:col>
      <xdr:colOff>114300</xdr:colOff>
      <xdr:row>58</xdr:row>
      <xdr:rowOff>138633</xdr:rowOff>
    </xdr:to>
    <xdr:cxnSp macro="">
      <xdr:nvCxnSpPr>
        <xdr:cNvPr id="794" name="直線コネクタ 793"/>
        <xdr:cNvCxnSpPr/>
      </xdr:nvCxnSpPr>
      <xdr:spPr>
        <a:xfrm>
          <a:off x="18656300" y="1002863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5" name="フローチャート: 判断 794"/>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796" name="テキスト ボックス 795"/>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797" name="フローチャート: 判断 796"/>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798" name="テキスト ボックス 797"/>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92748</xdr:rowOff>
    </xdr:from>
    <xdr:to>
      <xdr:col>116</xdr:col>
      <xdr:colOff>114300</xdr:colOff>
      <xdr:row>59</xdr:row>
      <xdr:rowOff>22898</xdr:rowOff>
    </xdr:to>
    <xdr:sp macro="" textlink="">
      <xdr:nvSpPr>
        <xdr:cNvPr id="804" name="楕円 803"/>
        <xdr:cNvSpPr/>
      </xdr:nvSpPr>
      <xdr:spPr>
        <a:xfrm>
          <a:off x="22110700" y="100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7675</xdr:rowOff>
    </xdr:from>
    <xdr:ext cx="469744" cy="259045"/>
    <xdr:sp macro="" textlink="">
      <xdr:nvSpPr>
        <xdr:cNvPr id="805" name="貸付金該当値テキスト"/>
        <xdr:cNvSpPr txBox="1"/>
      </xdr:nvSpPr>
      <xdr:spPr>
        <a:xfrm>
          <a:off x="22212300" y="99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77432</xdr:rowOff>
    </xdr:from>
    <xdr:to>
      <xdr:col>112</xdr:col>
      <xdr:colOff>38100</xdr:colOff>
      <xdr:row>59</xdr:row>
      <xdr:rowOff>7582</xdr:rowOff>
    </xdr:to>
    <xdr:sp macro="" textlink="">
      <xdr:nvSpPr>
        <xdr:cNvPr id="806" name="楕円 805"/>
        <xdr:cNvSpPr/>
      </xdr:nvSpPr>
      <xdr:spPr>
        <a:xfrm>
          <a:off x="21272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170159</xdr:rowOff>
    </xdr:from>
    <xdr:ext cx="469744" cy="259045"/>
    <xdr:sp macro="" textlink="">
      <xdr:nvSpPr>
        <xdr:cNvPr id="807" name="テキスト ボックス 806"/>
        <xdr:cNvSpPr txBox="1"/>
      </xdr:nvSpPr>
      <xdr:spPr>
        <a:xfrm>
          <a:off x="21088428" y="1011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83414</xdr:rowOff>
    </xdr:from>
    <xdr:to>
      <xdr:col>107</xdr:col>
      <xdr:colOff>101600</xdr:colOff>
      <xdr:row>59</xdr:row>
      <xdr:rowOff>13564</xdr:rowOff>
    </xdr:to>
    <xdr:sp macro="" textlink="">
      <xdr:nvSpPr>
        <xdr:cNvPr id="808" name="楕円 807"/>
        <xdr:cNvSpPr/>
      </xdr:nvSpPr>
      <xdr:spPr>
        <a:xfrm>
          <a:off x="20383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4691</xdr:rowOff>
    </xdr:from>
    <xdr:ext cx="469744" cy="259045"/>
    <xdr:sp macro="" textlink="">
      <xdr:nvSpPr>
        <xdr:cNvPr id="809" name="テキスト ボックス 808"/>
        <xdr:cNvSpPr txBox="1"/>
      </xdr:nvSpPr>
      <xdr:spPr>
        <a:xfrm>
          <a:off x="20199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87833</xdr:rowOff>
    </xdr:from>
    <xdr:to>
      <xdr:col>102</xdr:col>
      <xdr:colOff>165100</xdr:colOff>
      <xdr:row>59</xdr:row>
      <xdr:rowOff>17983</xdr:rowOff>
    </xdr:to>
    <xdr:sp macro="" textlink="">
      <xdr:nvSpPr>
        <xdr:cNvPr id="810" name="楕円 809"/>
        <xdr:cNvSpPr/>
      </xdr:nvSpPr>
      <xdr:spPr>
        <a:xfrm>
          <a:off x="19494500" y="100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9110</xdr:rowOff>
    </xdr:from>
    <xdr:ext cx="469744" cy="259045"/>
    <xdr:sp macro="" textlink="">
      <xdr:nvSpPr>
        <xdr:cNvPr id="811" name="テキスト ボックス 810"/>
        <xdr:cNvSpPr txBox="1"/>
      </xdr:nvSpPr>
      <xdr:spPr>
        <a:xfrm>
          <a:off x="19310428" y="101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33731</xdr:rowOff>
    </xdr:from>
    <xdr:to>
      <xdr:col>98</xdr:col>
      <xdr:colOff>38100</xdr:colOff>
      <xdr:row>58</xdr:row>
      <xdr:rowOff>135331</xdr:rowOff>
    </xdr:to>
    <xdr:sp macro="" textlink="">
      <xdr:nvSpPr>
        <xdr:cNvPr id="812" name="楕円 811"/>
        <xdr:cNvSpPr/>
      </xdr:nvSpPr>
      <xdr:spPr>
        <a:xfrm>
          <a:off x="18605500" y="99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126458</xdr:rowOff>
    </xdr:from>
    <xdr:ext cx="469744" cy="259045"/>
    <xdr:sp macro="" textlink="">
      <xdr:nvSpPr>
        <xdr:cNvPr id="813" name="テキスト ボックス 812"/>
        <xdr:cNvSpPr txBox="1"/>
      </xdr:nvSpPr>
      <xdr:spPr>
        <a:xfrm>
          <a:off x="18421428" y="1007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0" name="直線コネクタ 839"/>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1"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2" name="直線コネクタ 841"/>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3"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4" name="直線コネクタ 843"/>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136892</xdr:rowOff>
    </xdr:from>
    <xdr:to>
      <xdr:col>116</xdr:col>
      <xdr:colOff>63500</xdr:colOff>
      <xdr:row>75</xdr:row>
      <xdr:rowOff>26445</xdr:rowOff>
    </xdr:to>
    <xdr:cxnSp macro="">
      <xdr:nvCxnSpPr>
        <xdr:cNvPr id="845" name="直線コネクタ 844"/>
        <xdr:cNvCxnSpPr/>
      </xdr:nvCxnSpPr>
      <xdr:spPr>
        <a:xfrm flipV="1">
          <a:off x="21323300" y="12824192"/>
          <a:ext cx="838200" cy="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6"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7" name="フローチャート: 判断 846"/>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26445</xdr:rowOff>
    </xdr:from>
    <xdr:to>
      <xdr:col>111</xdr:col>
      <xdr:colOff>177800</xdr:colOff>
      <xdr:row>75</xdr:row>
      <xdr:rowOff>62140</xdr:rowOff>
    </xdr:to>
    <xdr:cxnSp macro="">
      <xdr:nvCxnSpPr>
        <xdr:cNvPr id="848" name="直線コネクタ 847"/>
        <xdr:cNvCxnSpPr/>
      </xdr:nvCxnSpPr>
      <xdr:spPr>
        <a:xfrm flipV="1">
          <a:off x="20434300" y="12885195"/>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49" name="フローチャート: 判断 848"/>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0" name="テキスト ボックス 849"/>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62140</xdr:rowOff>
    </xdr:from>
    <xdr:to>
      <xdr:col>107</xdr:col>
      <xdr:colOff>50800</xdr:colOff>
      <xdr:row>75</xdr:row>
      <xdr:rowOff>127029</xdr:rowOff>
    </xdr:to>
    <xdr:cxnSp macro="">
      <xdr:nvCxnSpPr>
        <xdr:cNvPr id="851" name="直線コネクタ 850"/>
        <xdr:cNvCxnSpPr/>
      </xdr:nvCxnSpPr>
      <xdr:spPr>
        <a:xfrm flipV="1">
          <a:off x="19545300" y="12920890"/>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2" name="フローチャート: 判断 851"/>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3" name="テキスト ボックス 852"/>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117134</xdr:rowOff>
    </xdr:from>
    <xdr:to>
      <xdr:col>102</xdr:col>
      <xdr:colOff>114300</xdr:colOff>
      <xdr:row>75</xdr:row>
      <xdr:rowOff>127029</xdr:rowOff>
    </xdr:to>
    <xdr:cxnSp macro="">
      <xdr:nvCxnSpPr>
        <xdr:cNvPr id="854" name="直線コネクタ 853"/>
        <xdr:cNvCxnSpPr/>
      </xdr:nvCxnSpPr>
      <xdr:spPr>
        <a:xfrm>
          <a:off x="18656300" y="12975884"/>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5" name="フローチャート: 判断 854"/>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56" name="テキスト ボックス 855"/>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57" name="フローチャート: 判断 856"/>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58" name="テキスト ボックス 857"/>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86092</xdr:rowOff>
    </xdr:from>
    <xdr:to>
      <xdr:col>116</xdr:col>
      <xdr:colOff>114300</xdr:colOff>
      <xdr:row>75</xdr:row>
      <xdr:rowOff>16242</xdr:rowOff>
    </xdr:to>
    <xdr:sp macro="" textlink="">
      <xdr:nvSpPr>
        <xdr:cNvPr id="864" name="楕円 863"/>
        <xdr:cNvSpPr/>
      </xdr:nvSpPr>
      <xdr:spPr>
        <a:xfrm>
          <a:off x="22110700" y="12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108969</xdr:rowOff>
    </xdr:from>
    <xdr:ext cx="534377" cy="259045"/>
    <xdr:sp macro="" textlink="">
      <xdr:nvSpPr>
        <xdr:cNvPr id="865" name="繰出金該当値テキスト"/>
        <xdr:cNvSpPr txBox="1"/>
      </xdr:nvSpPr>
      <xdr:spPr>
        <a:xfrm>
          <a:off x="22212300" y="126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147095</xdr:rowOff>
    </xdr:from>
    <xdr:to>
      <xdr:col>112</xdr:col>
      <xdr:colOff>38100</xdr:colOff>
      <xdr:row>75</xdr:row>
      <xdr:rowOff>77245</xdr:rowOff>
    </xdr:to>
    <xdr:sp macro="" textlink="">
      <xdr:nvSpPr>
        <xdr:cNvPr id="866" name="楕円 865"/>
        <xdr:cNvSpPr/>
      </xdr:nvSpPr>
      <xdr:spPr>
        <a:xfrm>
          <a:off x="212725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93772</xdr:rowOff>
    </xdr:from>
    <xdr:ext cx="534377" cy="259045"/>
    <xdr:sp macro="" textlink="">
      <xdr:nvSpPr>
        <xdr:cNvPr id="867" name="テキスト ボックス 866"/>
        <xdr:cNvSpPr txBox="1"/>
      </xdr:nvSpPr>
      <xdr:spPr>
        <a:xfrm>
          <a:off x="21056111" y="126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11340</xdr:rowOff>
    </xdr:from>
    <xdr:to>
      <xdr:col>107</xdr:col>
      <xdr:colOff>101600</xdr:colOff>
      <xdr:row>75</xdr:row>
      <xdr:rowOff>112940</xdr:rowOff>
    </xdr:to>
    <xdr:sp macro="" textlink="">
      <xdr:nvSpPr>
        <xdr:cNvPr id="868" name="楕円 867"/>
        <xdr:cNvSpPr/>
      </xdr:nvSpPr>
      <xdr:spPr>
        <a:xfrm>
          <a:off x="20383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129467</xdr:rowOff>
    </xdr:from>
    <xdr:ext cx="534377" cy="259045"/>
    <xdr:sp macro="" textlink="">
      <xdr:nvSpPr>
        <xdr:cNvPr id="869" name="テキスト ボックス 868"/>
        <xdr:cNvSpPr txBox="1"/>
      </xdr:nvSpPr>
      <xdr:spPr>
        <a:xfrm>
          <a:off x="20167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76229</xdr:rowOff>
    </xdr:from>
    <xdr:to>
      <xdr:col>102</xdr:col>
      <xdr:colOff>165100</xdr:colOff>
      <xdr:row>76</xdr:row>
      <xdr:rowOff>6378</xdr:rowOff>
    </xdr:to>
    <xdr:sp macro="" textlink="">
      <xdr:nvSpPr>
        <xdr:cNvPr id="870" name="楕円 869"/>
        <xdr:cNvSpPr/>
      </xdr:nvSpPr>
      <xdr:spPr>
        <a:xfrm>
          <a:off x="19494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22906</xdr:rowOff>
    </xdr:from>
    <xdr:ext cx="534377" cy="259045"/>
    <xdr:sp macro="" textlink="">
      <xdr:nvSpPr>
        <xdr:cNvPr id="871" name="テキスト ボックス 870"/>
        <xdr:cNvSpPr txBox="1"/>
      </xdr:nvSpPr>
      <xdr:spPr>
        <a:xfrm>
          <a:off x="19278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66334</xdr:rowOff>
    </xdr:from>
    <xdr:to>
      <xdr:col>98</xdr:col>
      <xdr:colOff>38100</xdr:colOff>
      <xdr:row>75</xdr:row>
      <xdr:rowOff>167934</xdr:rowOff>
    </xdr:to>
    <xdr:sp macro="" textlink="">
      <xdr:nvSpPr>
        <xdr:cNvPr id="872" name="楕円 871"/>
        <xdr:cNvSpPr/>
      </xdr:nvSpPr>
      <xdr:spPr>
        <a:xfrm>
          <a:off x="18605500" y="129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13011</xdr:rowOff>
    </xdr:from>
    <xdr:ext cx="534377" cy="259045"/>
    <xdr:sp macro="" textlink="">
      <xdr:nvSpPr>
        <xdr:cNvPr id="873" name="テキスト ボックス 872"/>
        <xdr:cNvSpPr txBox="1"/>
      </xdr:nvSpPr>
      <xdr:spPr>
        <a:xfrm>
          <a:off x="18389111" y="127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420,539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減少傾向にあるほか、類似団体の中でも最も低くなっている。これは、定員管理計画に基づく職員数の削減の取組や職員の給与削減により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93436</xdr:rowOff>
    </xdr:from>
    <xdr:to>
      <xdr:col>24</xdr:col>
      <xdr:colOff>63500</xdr:colOff>
      <xdr:row>33</xdr:row>
      <xdr:rowOff>155484</xdr:rowOff>
    </xdr:to>
    <xdr:cxnSp macro="">
      <xdr:nvCxnSpPr>
        <xdr:cNvPr id="63" name="直線コネクタ 62"/>
        <xdr:cNvCxnSpPr/>
      </xdr:nvCxnSpPr>
      <xdr:spPr>
        <a:xfrm>
          <a:off x="3797300" y="575128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82006</xdr:rowOff>
    </xdr:from>
    <xdr:to>
      <xdr:col>19</xdr:col>
      <xdr:colOff>177800</xdr:colOff>
      <xdr:row>33</xdr:row>
      <xdr:rowOff>93436</xdr:rowOff>
    </xdr:to>
    <xdr:cxnSp macro="">
      <xdr:nvCxnSpPr>
        <xdr:cNvPr id="66" name="直線コネクタ 65"/>
        <xdr:cNvCxnSpPr/>
      </xdr:nvCxnSpPr>
      <xdr:spPr>
        <a:xfrm>
          <a:off x="2908300" y="55684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134801</xdr:rowOff>
    </xdr:from>
    <xdr:to>
      <xdr:col>15</xdr:col>
      <xdr:colOff>50800</xdr:colOff>
      <xdr:row>32</xdr:row>
      <xdr:rowOff>82006</xdr:rowOff>
    </xdr:to>
    <xdr:cxnSp macro="">
      <xdr:nvCxnSpPr>
        <xdr:cNvPr id="69" name="直線コネクタ 68"/>
        <xdr:cNvCxnSpPr/>
      </xdr:nvCxnSpPr>
      <xdr:spPr>
        <a:xfrm>
          <a:off x="2019300" y="5449751"/>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134801</xdr:rowOff>
    </xdr:from>
    <xdr:to>
      <xdr:col>10</xdr:col>
      <xdr:colOff>114300</xdr:colOff>
      <xdr:row>31</xdr:row>
      <xdr:rowOff>136978</xdr:rowOff>
    </xdr:to>
    <xdr:cxnSp macro="">
      <xdr:nvCxnSpPr>
        <xdr:cNvPr id="72" name="直線コネクタ 71"/>
        <xdr:cNvCxnSpPr/>
      </xdr:nvCxnSpPr>
      <xdr:spPr>
        <a:xfrm flipV="1">
          <a:off x="1130300" y="54497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104684</xdr:rowOff>
    </xdr:from>
    <xdr:to>
      <xdr:col>24</xdr:col>
      <xdr:colOff>114300</xdr:colOff>
      <xdr:row>34</xdr:row>
      <xdr:rowOff>34834</xdr:rowOff>
    </xdr:to>
    <xdr:sp macro="" textlink="">
      <xdr:nvSpPr>
        <xdr:cNvPr id="82" name="楕円 81"/>
        <xdr:cNvSpPr/>
      </xdr:nvSpPr>
      <xdr:spPr>
        <a:xfrm>
          <a:off x="45847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127561</xdr:rowOff>
    </xdr:from>
    <xdr:ext cx="469744" cy="259045"/>
    <xdr:sp macro="" textlink="">
      <xdr:nvSpPr>
        <xdr:cNvPr id="83" name="議会費該当値テキスト"/>
        <xdr:cNvSpPr txBox="1"/>
      </xdr:nvSpPr>
      <xdr:spPr>
        <a:xfrm>
          <a:off x="4686300"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42636</xdr:rowOff>
    </xdr:from>
    <xdr:to>
      <xdr:col>20</xdr:col>
      <xdr:colOff>38100</xdr:colOff>
      <xdr:row>33</xdr:row>
      <xdr:rowOff>144236</xdr:rowOff>
    </xdr:to>
    <xdr:sp macro="" textlink="">
      <xdr:nvSpPr>
        <xdr:cNvPr id="84" name="楕円 83"/>
        <xdr:cNvSpPr/>
      </xdr:nvSpPr>
      <xdr:spPr>
        <a:xfrm>
          <a:off x="3746500" y="57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160763</xdr:rowOff>
    </xdr:from>
    <xdr:ext cx="469744" cy="259045"/>
    <xdr:sp macro="" textlink="">
      <xdr:nvSpPr>
        <xdr:cNvPr id="85" name="テキスト ボックス 84"/>
        <xdr:cNvSpPr txBox="1"/>
      </xdr:nvSpPr>
      <xdr:spPr>
        <a:xfrm>
          <a:off x="3562428" y="54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31206</xdr:rowOff>
    </xdr:from>
    <xdr:to>
      <xdr:col>15</xdr:col>
      <xdr:colOff>101600</xdr:colOff>
      <xdr:row>32</xdr:row>
      <xdr:rowOff>132806</xdr:rowOff>
    </xdr:to>
    <xdr:sp macro="" textlink="">
      <xdr:nvSpPr>
        <xdr:cNvPr id="86" name="楕円 85"/>
        <xdr:cNvSpPr/>
      </xdr:nvSpPr>
      <xdr:spPr>
        <a:xfrm>
          <a:off x="2857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149333</xdr:rowOff>
    </xdr:from>
    <xdr:ext cx="469744" cy="259045"/>
    <xdr:sp macro="" textlink="">
      <xdr:nvSpPr>
        <xdr:cNvPr id="87" name="テキスト ボックス 86"/>
        <xdr:cNvSpPr txBox="1"/>
      </xdr:nvSpPr>
      <xdr:spPr>
        <a:xfrm>
          <a:off x="2673428"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84001</xdr:rowOff>
    </xdr:from>
    <xdr:to>
      <xdr:col>10</xdr:col>
      <xdr:colOff>165100</xdr:colOff>
      <xdr:row>32</xdr:row>
      <xdr:rowOff>14151</xdr:rowOff>
    </xdr:to>
    <xdr:sp macro="" textlink="">
      <xdr:nvSpPr>
        <xdr:cNvPr id="88" name="楕円 87"/>
        <xdr:cNvSpPr/>
      </xdr:nvSpPr>
      <xdr:spPr>
        <a:xfrm>
          <a:off x="1968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30678</xdr:rowOff>
    </xdr:from>
    <xdr:ext cx="469744" cy="259045"/>
    <xdr:sp macro="" textlink="">
      <xdr:nvSpPr>
        <xdr:cNvPr id="89" name="テキスト ボックス 88"/>
        <xdr:cNvSpPr txBox="1"/>
      </xdr:nvSpPr>
      <xdr:spPr>
        <a:xfrm>
          <a:off x="1784428"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86178</xdr:rowOff>
    </xdr:from>
    <xdr:to>
      <xdr:col>6</xdr:col>
      <xdr:colOff>38100</xdr:colOff>
      <xdr:row>32</xdr:row>
      <xdr:rowOff>16328</xdr:rowOff>
    </xdr:to>
    <xdr:sp macro="" textlink="">
      <xdr:nvSpPr>
        <xdr:cNvPr id="90" name="楕円 89"/>
        <xdr:cNvSpPr/>
      </xdr:nvSpPr>
      <xdr:spPr>
        <a:xfrm>
          <a:off x="1079500" y="5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32855</xdr:rowOff>
    </xdr:from>
    <xdr:ext cx="469744" cy="259045"/>
    <xdr:sp macro="" textlink="">
      <xdr:nvSpPr>
        <xdr:cNvPr id="91" name="テキスト ボックス 90"/>
        <xdr:cNvSpPr txBox="1"/>
      </xdr:nvSpPr>
      <xdr:spPr>
        <a:xfrm>
          <a:off x="895428" y="5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78533</xdr:rowOff>
    </xdr:from>
    <xdr:to>
      <xdr:col>24</xdr:col>
      <xdr:colOff>63500</xdr:colOff>
      <xdr:row>57</xdr:row>
      <xdr:rowOff>41892</xdr:rowOff>
    </xdr:to>
    <xdr:cxnSp macro="">
      <xdr:nvCxnSpPr>
        <xdr:cNvPr id="123" name="直線コネクタ 122"/>
        <xdr:cNvCxnSpPr/>
      </xdr:nvCxnSpPr>
      <xdr:spPr>
        <a:xfrm flipV="1">
          <a:off x="3797300" y="9508283"/>
          <a:ext cx="838200" cy="3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41892</xdr:rowOff>
    </xdr:from>
    <xdr:to>
      <xdr:col>19</xdr:col>
      <xdr:colOff>177800</xdr:colOff>
      <xdr:row>57</xdr:row>
      <xdr:rowOff>80656</xdr:rowOff>
    </xdr:to>
    <xdr:cxnSp macro="">
      <xdr:nvCxnSpPr>
        <xdr:cNvPr id="126" name="直線コネクタ 125"/>
        <xdr:cNvCxnSpPr/>
      </xdr:nvCxnSpPr>
      <xdr:spPr>
        <a:xfrm flipV="1">
          <a:off x="2908300" y="9814542"/>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77717</xdr:rowOff>
    </xdr:from>
    <xdr:to>
      <xdr:col>15</xdr:col>
      <xdr:colOff>50800</xdr:colOff>
      <xdr:row>57</xdr:row>
      <xdr:rowOff>80656</xdr:rowOff>
    </xdr:to>
    <xdr:cxnSp macro="">
      <xdr:nvCxnSpPr>
        <xdr:cNvPr id="129" name="直線コネクタ 128"/>
        <xdr:cNvCxnSpPr/>
      </xdr:nvCxnSpPr>
      <xdr:spPr>
        <a:xfrm>
          <a:off x="2019300" y="9678917"/>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157269</xdr:rowOff>
    </xdr:from>
    <xdr:to>
      <xdr:col>10</xdr:col>
      <xdr:colOff>114300</xdr:colOff>
      <xdr:row>56</xdr:row>
      <xdr:rowOff>77717</xdr:rowOff>
    </xdr:to>
    <xdr:cxnSp macro="">
      <xdr:nvCxnSpPr>
        <xdr:cNvPr id="132" name="直線コネクタ 131"/>
        <xdr:cNvCxnSpPr/>
      </xdr:nvCxnSpPr>
      <xdr:spPr>
        <a:xfrm>
          <a:off x="1130300" y="9587019"/>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27733</xdr:rowOff>
    </xdr:from>
    <xdr:to>
      <xdr:col>24</xdr:col>
      <xdr:colOff>114300</xdr:colOff>
      <xdr:row>55</xdr:row>
      <xdr:rowOff>129333</xdr:rowOff>
    </xdr:to>
    <xdr:sp macro="" textlink="">
      <xdr:nvSpPr>
        <xdr:cNvPr id="142" name="楕円 141"/>
        <xdr:cNvSpPr/>
      </xdr:nvSpPr>
      <xdr:spPr>
        <a:xfrm>
          <a:off x="4584700" y="94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50610</xdr:rowOff>
    </xdr:from>
    <xdr:ext cx="534377" cy="259045"/>
    <xdr:sp macro="" textlink="">
      <xdr:nvSpPr>
        <xdr:cNvPr id="143" name="総務費該当値テキスト"/>
        <xdr:cNvSpPr txBox="1"/>
      </xdr:nvSpPr>
      <xdr:spPr>
        <a:xfrm>
          <a:off x="4686300" y="93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162542</xdr:rowOff>
    </xdr:from>
    <xdr:to>
      <xdr:col>20</xdr:col>
      <xdr:colOff>38100</xdr:colOff>
      <xdr:row>57</xdr:row>
      <xdr:rowOff>92692</xdr:rowOff>
    </xdr:to>
    <xdr:sp macro="" textlink="">
      <xdr:nvSpPr>
        <xdr:cNvPr id="144" name="楕円 143"/>
        <xdr:cNvSpPr/>
      </xdr:nvSpPr>
      <xdr:spPr>
        <a:xfrm>
          <a:off x="37465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83819</xdr:rowOff>
    </xdr:from>
    <xdr:ext cx="534377" cy="259045"/>
    <xdr:sp macro="" textlink="">
      <xdr:nvSpPr>
        <xdr:cNvPr id="145" name="テキスト ボックス 144"/>
        <xdr:cNvSpPr txBox="1"/>
      </xdr:nvSpPr>
      <xdr:spPr>
        <a:xfrm>
          <a:off x="3530111" y="98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29856</xdr:rowOff>
    </xdr:from>
    <xdr:to>
      <xdr:col>15</xdr:col>
      <xdr:colOff>101600</xdr:colOff>
      <xdr:row>57</xdr:row>
      <xdr:rowOff>131456</xdr:rowOff>
    </xdr:to>
    <xdr:sp macro="" textlink="">
      <xdr:nvSpPr>
        <xdr:cNvPr id="146" name="楕円 145"/>
        <xdr:cNvSpPr/>
      </xdr:nvSpPr>
      <xdr:spPr>
        <a:xfrm>
          <a:off x="2857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122583</xdr:rowOff>
    </xdr:from>
    <xdr:ext cx="534377" cy="259045"/>
    <xdr:sp macro="" textlink="">
      <xdr:nvSpPr>
        <xdr:cNvPr id="147" name="テキスト ボックス 146"/>
        <xdr:cNvSpPr txBox="1"/>
      </xdr:nvSpPr>
      <xdr:spPr>
        <a:xfrm>
          <a:off x="2641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26917</xdr:rowOff>
    </xdr:from>
    <xdr:to>
      <xdr:col>10</xdr:col>
      <xdr:colOff>165100</xdr:colOff>
      <xdr:row>56</xdr:row>
      <xdr:rowOff>128517</xdr:rowOff>
    </xdr:to>
    <xdr:sp macro="" textlink="">
      <xdr:nvSpPr>
        <xdr:cNvPr id="148" name="楕円 147"/>
        <xdr:cNvSpPr/>
      </xdr:nvSpPr>
      <xdr:spPr>
        <a:xfrm>
          <a:off x="1968500" y="9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119644</xdr:rowOff>
    </xdr:from>
    <xdr:ext cx="534377" cy="259045"/>
    <xdr:sp macro="" textlink="">
      <xdr:nvSpPr>
        <xdr:cNvPr id="149" name="テキスト ボックス 148"/>
        <xdr:cNvSpPr txBox="1"/>
      </xdr:nvSpPr>
      <xdr:spPr>
        <a:xfrm>
          <a:off x="1752111" y="97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106469</xdr:rowOff>
    </xdr:from>
    <xdr:to>
      <xdr:col>6</xdr:col>
      <xdr:colOff>38100</xdr:colOff>
      <xdr:row>56</xdr:row>
      <xdr:rowOff>36619</xdr:rowOff>
    </xdr:to>
    <xdr:sp macro="" textlink="">
      <xdr:nvSpPr>
        <xdr:cNvPr id="150" name="楕円 149"/>
        <xdr:cNvSpPr/>
      </xdr:nvSpPr>
      <xdr:spPr>
        <a:xfrm>
          <a:off x="1079500" y="9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53146</xdr:rowOff>
    </xdr:from>
    <xdr:ext cx="534377" cy="259045"/>
    <xdr:sp macro="" textlink="">
      <xdr:nvSpPr>
        <xdr:cNvPr id="151" name="テキスト ボックス 150"/>
        <xdr:cNvSpPr txBox="1"/>
      </xdr:nvSpPr>
      <xdr:spPr>
        <a:xfrm>
          <a:off x="863111" y="93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31712</xdr:rowOff>
    </xdr:from>
    <xdr:to>
      <xdr:col>24</xdr:col>
      <xdr:colOff>63500</xdr:colOff>
      <xdr:row>74</xdr:row>
      <xdr:rowOff>77115</xdr:rowOff>
    </xdr:to>
    <xdr:cxnSp macro="">
      <xdr:nvCxnSpPr>
        <xdr:cNvPr id="181" name="直線コネクタ 180"/>
        <xdr:cNvCxnSpPr/>
      </xdr:nvCxnSpPr>
      <xdr:spPr>
        <a:xfrm flipV="1">
          <a:off x="3797300" y="12719012"/>
          <a:ext cx="8382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77115</xdr:rowOff>
    </xdr:from>
    <xdr:to>
      <xdr:col>19</xdr:col>
      <xdr:colOff>177800</xdr:colOff>
      <xdr:row>74</xdr:row>
      <xdr:rowOff>164947</xdr:rowOff>
    </xdr:to>
    <xdr:cxnSp macro="">
      <xdr:nvCxnSpPr>
        <xdr:cNvPr id="184" name="直線コネクタ 183"/>
        <xdr:cNvCxnSpPr/>
      </xdr:nvCxnSpPr>
      <xdr:spPr>
        <a:xfrm flipV="1">
          <a:off x="2908300" y="12764415"/>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164947</xdr:rowOff>
    </xdr:from>
    <xdr:to>
      <xdr:col>15</xdr:col>
      <xdr:colOff>50800</xdr:colOff>
      <xdr:row>75</xdr:row>
      <xdr:rowOff>31102</xdr:rowOff>
    </xdr:to>
    <xdr:cxnSp macro="">
      <xdr:nvCxnSpPr>
        <xdr:cNvPr id="187" name="直線コネクタ 186"/>
        <xdr:cNvCxnSpPr/>
      </xdr:nvCxnSpPr>
      <xdr:spPr>
        <a:xfrm flipV="1">
          <a:off x="2019300" y="1285224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31102</xdr:rowOff>
    </xdr:from>
    <xdr:to>
      <xdr:col>10</xdr:col>
      <xdr:colOff>114300</xdr:colOff>
      <xdr:row>75</xdr:row>
      <xdr:rowOff>124841</xdr:rowOff>
    </xdr:to>
    <xdr:cxnSp macro="">
      <xdr:nvCxnSpPr>
        <xdr:cNvPr id="190" name="直線コネクタ 189"/>
        <xdr:cNvCxnSpPr/>
      </xdr:nvCxnSpPr>
      <xdr:spPr>
        <a:xfrm flipV="1">
          <a:off x="1130300" y="12889852"/>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152362</xdr:rowOff>
    </xdr:from>
    <xdr:to>
      <xdr:col>24</xdr:col>
      <xdr:colOff>114300</xdr:colOff>
      <xdr:row>74</xdr:row>
      <xdr:rowOff>82512</xdr:rowOff>
    </xdr:to>
    <xdr:sp macro="" textlink="">
      <xdr:nvSpPr>
        <xdr:cNvPr id="200" name="楕円 199"/>
        <xdr:cNvSpPr/>
      </xdr:nvSpPr>
      <xdr:spPr>
        <a:xfrm>
          <a:off x="4584700" y="12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3789</xdr:rowOff>
    </xdr:from>
    <xdr:ext cx="599010" cy="259045"/>
    <xdr:sp macro="" textlink="">
      <xdr:nvSpPr>
        <xdr:cNvPr id="201" name="民生費該当値テキスト"/>
        <xdr:cNvSpPr txBox="1"/>
      </xdr:nvSpPr>
      <xdr:spPr>
        <a:xfrm>
          <a:off x="4686300" y="1251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26315</xdr:rowOff>
    </xdr:from>
    <xdr:to>
      <xdr:col>20</xdr:col>
      <xdr:colOff>38100</xdr:colOff>
      <xdr:row>74</xdr:row>
      <xdr:rowOff>127915</xdr:rowOff>
    </xdr:to>
    <xdr:sp macro="" textlink="">
      <xdr:nvSpPr>
        <xdr:cNvPr id="202" name="楕円 201"/>
        <xdr:cNvSpPr/>
      </xdr:nvSpPr>
      <xdr:spPr>
        <a:xfrm>
          <a:off x="37465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144442</xdr:rowOff>
    </xdr:from>
    <xdr:ext cx="599010" cy="259045"/>
    <xdr:sp macro="" textlink="">
      <xdr:nvSpPr>
        <xdr:cNvPr id="203" name="テキスト ボックス 202"/>
        <xdr:cNvSpPr txBox="1"/>
      </xdr:nvSpPr>
      <xdr:spPr>
        <a:xfrm>
          <a:off x="3497795" y="1248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114147</xdr:rowOff>
    </xdr:from>
    <xdr:to>
      <xdr:col>15</xdr:col>
      <xdr:colOff>101600</xdr:colOff>
      <xdr:row>75</xdr:row>
      <xdr:rowOff>44297</xdr:rowOff>
    </xdr:to>
    <xdr:sp macro="" textlink="">
      <xdr:nvSpPr>
        <xdr:cNvPr id="204" name="楕円 203"/>
        <xdr:cNvSpPr/>
      </xdr:nvSpPr>
      <xdr:spPr>
        <a:xfrm>
          <a:off x="2857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60824</xdr:rowOff>
    </xdr:from>
    <xdr:ext cx="599010" cy="259045"/>
    <xdr:sp macro="" textlink="">
      <xdr:nvSpPr>
        <xdr:cNvPr id="205" name="テキスト ボックス 204"/>
        <xdr:cNvSpPr txBox="1"/>
      </xdr:nvSpPr>
      <xdr:spPr>
        <a:xfrm>
          <a:off x="2608795"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151752</xdr:rowOff>
    </xdr:from>
    <xdr:to>
      <xdr:col>10</xdr:col>
      <xdr:colOff>165100</xdr:colOff>
      <xdr:row>75</xdr:row>
      <xdr:rowOff>81902</xdr:rowOff>
    </xdr:to>
    <xdr:sp macro="" textlink="">
      <xdr:nvSpPr>
        <xdr:cNvPr id="206" name="楕円 205"/>
        <xdr:cNvSpPr/>
      </xdr:nvSpPr>
      <xdr:spPr>
        <a:xfrm>
          <a:off x="1968500" y="12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98429</xdr:rowOff>
    </xdr:from>
    <xdr:ext cx="599010" cy="259045"/>
    <xdr:sp macro="" textlink="">
      <xdr:nvSpPr>
        <xdr:cNvPr id="207" name="テキスト ボックス 206"/>
        <xdr:cNvSpPr txBox="1"/>
      </xdr:nvSpPr>
      <xdr:spPr>
        <a:xfrm>
          <a:off x="1719795" y="126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74041</xdr:rowOff>
    </xdr:from>
    <xdr:to>
      <xdr:col>6</xdr:col>
      <xdr:colOff>38100</xdr:colOff>
      <xdr:row>76</xdr:row>
      <xdr:rowOff>4192</xdr:rowOff>
    </xdr:to>
    <xdr:sp macro="" textlink="">
      <xdr:nvSpPr>
        <xdr:cNvPr id="208" name="楕円 207"/>
        <xdr:cNvSpPr/>
      </xdr:nvSpPr>
      <xdr:spPr>
        <a:xfrm>
          <a:off x="1079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20718</xdr:rowOff>
    </xdr:from>
    <xdr:ext cx="599010" cy="259045"/>
    <xdr:sp macro="" textlink="">
      <xdr:nvSpPr>
        <xdr:cNvPr id="209" name="テキスト ボックス 208"/>
        <xdr:cNvSpPr txBox="1"/>
      </xdr:nvSpPr>
      <xdr:spPr>
        <a:xfrm>
          <a:off x="830795"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85248</xdr:rowOff>
    </xdr:from>
    <xdr:to>
      <xdr:col>24</xdr:col>
      <xdr:colOff>63500</xdr:colOff>
      <xdr:row>98</xdr:row>
      <xdr:rowOff>97980</xdr:rowOff>
    </xdr:to>
    <xdr:cxnSp macro="">
      <xdr:nvCxnSpPr>
        <xdr:cNvPr id="237" name="直線コネクタ 236"/>
        <xdr:cNvCxnSpPr/>
      </xdr:nvCxnSpPr>
      <xdr:spPr>
        <a:xfrm flipV="1">
          <a:off x="3797300" y="16887348"/>
          <a:ext cx="8382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87739</xdr:rowOff>
    </xdr:from>
    <xdr:to>
      <xdr:col>19</xdr:col>
      <xdr:colOff>177800</xdr:colOff>
      <xdr:row>98</xdr:row>
      <xdr:rowOff>97980</xdr:rowOff>
    </xdr:to>
    <xdr:cxnSp macro="">
      <xdr:nvCxnSpPr>
        <xdr:cNvPr id="240" name="直線コネクタ 239"/>
        <xdr:cNvCxnSpPr/>
      </xdr:nvCxnSpPr>
      <xdr:spPr>
        <a:xfrm>
          <a:off x="2908300" y="168898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49197</xdr:rowOff>
    </xdr:from>
    <xdr:to>
      <xdr:col>15</xdr:col>
      <xdr:colOff>50800</xdr:colOff>
      <xdr:row>98</xdr:row>
      <xdr:rowOff>87739</xdr:rowOff>
    </xdr:to>
    <xdr:cxnSp macro="">
      <xdr:nvCxnSpPr>
        <xdr:cNvPr id="243" name="直線コネクタ 242"/>
        <xdr:cNvCxnSpPr/>
      </xdr:nvCxnSpPr>
      <xdr:spPr>
        <a:xfrm>
          <a:off x="2019300" y="1650839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158972</xdr:rowOff>
    </xdr:from>
    <xdr:to>
      <xdr:col>10</xdr:col>
      <xdr:colOff>114300</xdr:colOff>
      <xdr:row>96</xdr:row>
      <xdr:rowOff>49197</xdr:rowOff>
    </xdr:to>
    <xdr:cxnSp macro="">
      <xdr:nvCxnSpPr>
        <xdr:cNvPr id="246" name="直線コネクタ 245"/>
        <xdr:cNvCxnSpPr/>
      </xdr:nvCxnSpPr>
      <xdr:spPr>
        <a:xfrm>
          <a:off x="1130300" y="16275272"/>
          <a:ext cx="889000" cy="2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34448</xdr:rowOff>
    </xdr:from>
    <xdr:to>
      <xdr:col>24</xdr:col>
      <xdr:colOff>114300</xdr:colOff>
      <xdr:row>98</xdr:row>
      <xdr:rowOff>136048</xdr:rowOff>
    </xdr:to>
    <xdr:sp macro="" textlink="">
      <xdr:nvSpPr>
        <xdr:cNvPr id="256" name="楕円 255"/>
        <xdr:cNvSpPr/>
      </xdr:nvSpPr>
      <xdr:spPr>
        <a:xfrm>
          <a:off x="45847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120825</xdr:rowOff>
    </xdr:from>
    <xdr:ext cx="534377" cy="259045"/>
    <xdr:sp macro="" textlink="">
      <xdr:nvSpPr>
        <xdr:cNvPr id="257" name="衛生費該当値テキスト"/>
        <xdr:cNvSpPr txBox="1"/>
      </xdr:nvSpPr>
      <xdr:spPr>
        <a:xfrm>
          <a:off x="4686300" y="16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47180</xdr:rowOff>
    </xdr:from>
    <xdr:to>
      <xdr:col>20</xdr:col>
      <xdr:colOff>38100</xdr:colOff>
      <xdr:row>98</xdr:row>
      <xdr:rowOff>148780</xdr:rowOff>
    </xdr:to>
    <xdr:sp macro="" textlink="">
      <xdr:nvSpPr>
        <xdr:cNvPr id="258" name="楕円 257"/>
        <xdr:cNvSpPr/>
      </xdr:nvSpPr>
      <xdr:spPr>
        <a:xfrm>
          <a:off x="3746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139907</xdr:rowOff>
    </xdr:from>
    <xdr:ext cx="534377" cy="259045"/>
    <xdr:sp macro="" textlink="">
      <xdr:nvSpPr>
        <xdr:cNvPr id="259" name="テキスト ボックス 258"/>
        <xdr:cNvSpPr txBox="1"/>
      </xdr:nvSpPr>
      <xdr:spPr>
        <a:xfrm>
          <a:off x="3530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36939</xdr:rowOff>
    </xdr:from>
    <xdr:to>
      <xdr:col>15</xdr:col>
      <xdr:colOff>101600</xdr:colOff>
      <xdr:row>98</xdr:row>
      <xdr:rowOff>138539</xdr:rowOff>
    </xdr:to>
    <xdr:sp macro="" textlink="">
      <xdr:nvSpPr>
        <xdr:cNvPr id="260" name="楕円 259"/>
        <xdr:cNvSpPr/>
      </xdr:nvSpPr>
      <xdr:spPr>
        <a:xfrm>
          <a:off x="2857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129666</xdr:rowOff>
    </xdr:from>
    <xdr:ext cx="534377" cy="259045"/>
    <xdr:sp macro="" textlink="">
      <xdr:nvSpPr>
        <xdr:cNvPr id="261" name="テキスト ボックス 260"/>
        <xdr:cNvSpPr txBox="1"/>
      </xdr:nvSpPr>
      <xdr:spPr>
        <a:xfrm>
          <a:off x="2641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169847</xdr:rowOff>
    </xdr:from>
    <xdr:to>
      <xdr:col>10</xdr:col>
      <xdr:colOff>165100</xdr:colOff>
      <xdr:row>96</xdr:row>
      <xdr:rowOff>99997</xdr:rowOff>
    </xdr:to>
    <xdr:sp macro="" textlink="">
      <xdr:nvSpPr>
        <xdr:cNvPr id="262" name="楕円 261"/>
        <xdr:cNvSpPr/>
      </xdr:nvSpPr>
      <xdr:spPr>
        <a:xfrm>
          <a:off x="1968500" y="1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116524</xdr:rowOff>
    </xdr:from>
    <xdr:ext cx="534377" cy="259045"/>
    <xdr:sp macro="" textlink="">
      <xdr:nvSpPr>
        <xdr:cNvPr id="263" name="テキスト ボックス 262"/>
        <xdr:cNvSpPr txBox="1"/>
      </xdr:nvSpPr>
      <xdr:spPr>
        <a:xfrm>
          <a:off x="1752111" y="162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108172</xdr:rowOff>
    </xdr:from>
    <xdr:to>
      <xdr:col>6</xdr:col>
      <xdr:colOff>38100</xdr:colOff>
      <xdr:row>95</xdr:row>
      <xdr:rowOff>38322</xdr:rowOff>
    </xdr:to>
    <xdr:sp macro="" textlink="">
      <xdr:nvSpPr>
        <xdr:cNvPr id="264" name="楕円 263"/>
        <xdr:cNvSpPr/>
      </xdr:nvSpPr>
      <xdr:spPr>
        <a:xfrm>
          <a:off x="1079500" y="162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54849</xdr:rowOff>
    </xdr:from>
    <xdr:ext cx="534377" cy="259045"/>
    <xdr:sp macro="" textlink="">
      <xdr:nvSpPr>
        <xdr:cNvPr id="265" name="テキスト ボックス 264"/>
        <xdr:cNvSpPr txBox="1"/>
      </xdr:nvSpPr>
      <xdr:spPr>
        <a:xfrm>
          <a:off x="863111" y="159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xdr:rowOff>
    </xdr:from>
    <xdr:to>
      <xdr:col>55</xdr:col>
      <xdr:colOff>0</xdr:colOff>
      <xdr:row>38</xdr:row>
      <xdr:rowOff>41402</xdr:rowOff>
    </xdr:to>
    <xdr:cxnSp macro="">
      <xdr:nvCxnSpPr>
        <xdr:cNvPr id="292" name="直線コネクタ 291"/>
        <xdr:cNvCxnSpPr/>
      </xdr:nvCxnSpPr>
      <xdr:spPr>
        <a:xfrm>
          <a:off x="9639300" y="6527241"/>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121412</xdr:rowOff>
    </xdr:from>
    <xdr:to>
      <xdr:col>50</xdr:col>
      <xdr:colOff>114300</xdr:colOff>
      <xdr:row>38</xdr:row>
      <xdr:rowOff>12141</xdr:rowOff>
    </xdr:to>
    <xdr:cxnSp macro="">
      <xdr:nvCxnSpPr>
        <xdr:cNvPr id="295" name="直線コネクタ 294"/>
        <xdr:cNvCxnSpPr/>
      </xdr:nvCxnSpPr>
      <xdr:spPr>
        <a:xfrm>
          <a:off x="8750300" y="646506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37</xdr:row>
      <xdr:rowOff>121412</xdr:rowOff>
    </xdr:to>
    <xdr:cxnSp macro="">
      <xdr:nvCxnSpPr>
        <xdr:cNvPr id="298" name="直線コネクタ 297"/>
        <xdr:cNvCxnSpPr/>
      </xdr:nvCxnSpPr>
      <xdr:spPr>
        <a:xfrm>
          <a:off x="7861300" y="64376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159817</xdr:rowOff>
    </xdr:from>
    <xdr:to>
      <xdr:col>41</xdr:col>
      <xdr:colOff>50800</xdr:colOff>
      <xdr:row>37</xdr:row>
      <xdr:rowOff>93980</xdr:rowOff>
    </xdr:to>
    <xdr:cxnSp macro="">
      <xdr:nvCxnSpPr>
        <xdr:cNvPr id="301" name="直線コネクタ 300"/>
        <xdr:cNvCxnSpPr/>
      </xdr:nvCxnSpPr>
      <xdr:spPr>
        <a:xfrm>
          <a:off x="6972300" y="633201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311" name="楕円 310"/>
        <xdr:cNvSpPr/>
      </xdr:nvSpPr>
      <xdr:spPr>
        <a:xfrm>
          <a:off x="104267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76979</xdr:rowOff>
    </xdr:from>
    <xdr:ext cx="378565" cy="259045"/>
    <xdr:sp macro="" textlink="">
      <xdr:nvSpPr>
        <xdr:cNvPr id="312" name="労働費該当値テキスト"/>
        <xdr:cNvSpPr txBox="1"/>
      </xdr:nvSpPr>
      <xdr:spPr>
        <a:xfrm>
          <a:off x="10528300" y="642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132791</xdr:rowOff>
    </xdr:from>
    <xdr:to>
      <xdr:col>50</xdr:col>
      <xdr:colOff>165100</xdr:colOff>
      <xdr:row>38</xdr:row>
      <xdr:rowOff>62941</xdr:rowOff>
    </xdr:to>
    <xdr:sp macro="" textlink="">
      <xdr:nvSpPr>
        <xdr:cNvPr id="313" name="楕円 312"/>
        <xdr:cNvSpPr/>
      </xdr:nvSpPr>
      <xdr:spPr>
        <a:xfrm>
          <a:off x="9588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54068</xdr:rowOff>
    </xdr:from>
    <xdr:ext cx="378565" cy="259045"/>
    <xdr:sp macro="" textlink="">
      <xdr:nvSpPr>
        <xdr:cNvPr id="314" name="テキスト ボックス 313"/>
        <xdr:cNvSpPr txBox="1"/>
      </xdr:nvSpPr>
      <xdr:spPr>
        <a:xfrm>
          <a:off x="9450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70612</xdr:rowOff>
    </xdr:from>
    <xdr:to>
      <xdr:col>46</xdr:col>
      <xdr:colOff>38100</xdr:colOff>
      <xdr:row>38</xdr:row>
      <xdr:rowOff>762</xdr:rowOff>
    </xdr:to>
    <xdr:sp macro="" textlink="">
      <xdr:nvSpPr>
        <xdr:cNvPr id="315" name="楕円 314"/>
        <xdr:cNvSpPr/>
      </xdr:nvSpPr>
      <xdr:spPr>
        <a:xfrm>
          <a:off x="869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163339</xdr:rowOff>
    </xdr:from>
    <xdr:ext cx="378565" cy="259045"/>
    <xdr:sp macro="" textlink="">
      <xdr:nvSpPr>
        <xdr:cNvPr id="316" name="テキスト ボックス 315"/>
        <xdr:cNvSpPr txBox="1"/>
      </xdr:nvSpPr>
      <xdr:spPr>
        <a:xfrm>
          <a:off x="8561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17" name="楕円 316"/>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135907</xdr:rowOff>
    </xdr:from>
    <xdr:ext cx="378565" cy="259045"/>
    <xdr:sp macro="" textlink="">
      <xdr:nvSpPr>
        <xdr:cNvPr id="318" name="テキスト ボックス 317"/>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109017</xdr:rowOff>
    </xdr:from>
    <xdr:to>
      <xdr:col>36</xdr:col>
      <xdr:colOff>165100</xdr:colOff>
      <xdr:row>37</xdr:row>
      <xdr:rowOff>39167</xdr:rowOff>
    </xdr:to>
    <xdr:sp macro="" textlink="">
      <xdr:nvSpPr>
        <xdr:cNvPr id="319" name="楕円 318"/>
        <xdr:cNvSpPr/>
      </xdr:nvSpPr>
      <xdr:spPr>
        <a:xfrm>
          <a:off x="6921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30294</xdr:rowOff>
    </xdr:from>
    <xdr:ext cx="378565" cy="259045"/>
    <xdr:sp macro="" textlink="">
      <xdr:nvSpPr>
        <xdr:cNvPr id="320" name="テキスト ボックス 319"/>
        <xdr:cNvSpPr txBox="1"/>
      </xdr:nvSpPr>
      <xdr:spPr>
        <a:xfrm>
          <a:off x="6783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115285</xdr:rowOff>
    </xdr:from>
    <xdr:to>
      <xdr:col>55</xdr:col>
      <xdr:colOff>0</xdr:colOff>
      <xdr:row>55</xdr:row>
      <xdr:rowOff>159542</xdr:rowOff>
    </xdr:to>
    <xdr:cxnSp macro="">
      <xdr:nvCxnSpPr>
        <xdr:cNvPr id="347" name="直線コネクタ 346"/>
        <xdr:cNvCxnSpPr/>
      </xdr:nvCxnSpPr>
      <xdr:spPr>
        <a:xfrm>
          <a:off x="9639300" y="9545035"/>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70572</xdr:rowOff>
    </xdr:from>
    <xdr:to>
      <xdr:col>50</xdr:col>
      <xdr:colOff>114300</xdr:colOff>
      <xdr:row>55</xdr:row>
      <xdr:rowOff>115285</xdr:rowOff>
    </xdr:to>
    <xdr:cxnSp macro="">
      <xdr:nvCxnSpPr>
        <xdr:cNvPr id="350" name="直線コネクタ 349"/>
        <xdr:cNvCxnSpPr/>
      </xdr:nvCxnSpPr>
      <xdr:spPr>
        <a:xfrm>
          <a:off x="8750300" y="9500322"/>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70572</xdr:rowOff>
    </xdr:from>
    <xdr:to>
      <xdr:col>45</xdr:col>
      <xdr:colOff>177800</xdr:colOff>
      <xdr:row>55</xdr:row>
      <xdr:rowOff>101570</xdr:rowOff>
    </xdr:to>
    <xdr:cxnSp macro="">
      <xdr:nvCxnSpPr>
        <xdr:cNvPr id="353" name="直線コネクタ 352"/>
        <xdr:cNvCxnSpPr/>
      </xdr:nvCxnSpPr>
      <xdr:spPr>
        <a:xfrm flipV="1">
          <a:off x="7861300" y="9500322"/>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101570</xdr:rowOff>
    </xdr:from>
    <xdr:to>
      <xdr:col>41</xdr:col>
      <xdr:colOff>50800</xdr:colOff>
      <xdr:row>55</xdr:row>
      <xdr:rowOff>133482</xdr:rowOff>
    </xdr:to>
    <xdr:cxnSp macro="">
      <xdr:nvCxnSpPr>
        <xdr:cNvPr id="356" name="直線コネクタ 355"/>
        <xdr:cNvCxnSpPr/>
      </xdr:nvCxnSpPr>
      <xdr:spPr>
        <a:xfrm flipV="1">
          <a:off x="6972300" y="9531320"/>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108742</xdr:rowOff>
    </xdr:from>
    <xdr:to>
      <xdr:col>55</xdr:col>
      <xdr:colOff>50800</xdr:colOff>
      <xdr:row>56</xdr:row>
      <xdr:rowOff>38892</xdr:rowOff>
    </xdr:to>
    <xdr:sp macro="" textlink="">
      <xdr:nvSpPr>
        <xdr:cNvPr id="366" name="楕円 365"/>
        <xdr:cNvSpPr/>
      </xdr:nvSpPr>
      <xdr:spPr>
        <a:xfrm>
          <a:off x="10426700" y="9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131619</xdr:rowOff>
    </xdr:from>
    <xdr:ext cx="469744" cy="259045"/>
    <xdr:sp macro="" textlink="">
      <xdr:nvSpPr>
        <xdr:cNvPr id="367" name="農林水産業費該当値テキスト"/>
        <xdr:cNvSpPr txBox="1"/>
      </xdr:nvSpPr>
      <xdr:spPr>
        <a:xfrm>
          <a:off x="10528300" y="93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64485</xdr:rowOff>
    </xdr:from>
    <xdr:to>
      <xdr:col>50</xdr:col>
      <xdr:colOff>165100</xdr:colOff>
      <xdr:row>55</xdr:row>
      <xdr:rowOff>166085</xdr:rowOff>
    </xdr:to>
    <xdr:sp macro="" textlink="">
      <xdr:nvSpPr>
        <xdr:cNvPr id="368" name="楕円 367"/>
        <xdr:cNvSpPr/>
      </xdr:nvSpPr>
      <xdr:spPr>
        <a:xfrm>
          <a:off x="9588500" y="94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11162</xdr:rowOff>
    </xdr:from>
    <xdr:ext cx="469744" cy="259045"/>
    <xdr:sp macro="" textlink="">
      <xdr:nvSpPr>
        <xdr:cNvPr id="369" name="テキスト ボックス 368"/>
        <xdr:cNvSpPr txBox="1"/>
      </xdr:nvSpPr>
      <xdr:spPr>
        <a:xfrm>
          <a:off x="9404428" y="926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19772</xdr:rowOff>
    </xdr:from>
    <xdr:to>
      <xdr:col>46</xdr:col>
      <xdr:colOff>38100</xdr:colOff>
      <xdr:row>55</xdr:row>
      <xdr:rowOff>121372</xdr:rowOff>
    </xdr:to>
    <xdr:sp macro="" textlink="">
      <xdr:nvSpPr>
        <xdr:cNvPr id="370" name="楕円 369"/>
        <xdr:cNvSpPr/>
      </xdr:nvSpPr>
      <xdr:spPr>
        <a:xfrm>
          <a:off x="8699500" y="94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137899</xdr:rowOff>
    </xdr:from>
    <xdr:ext cx="469744" cy="259045"/>
    <xdr:sp macro="" textlink="">
      <xdr:nvSpPr>
        <xdr:cNvPr id="371" name="テキスト ボックス 370"/>
        <xdr:cNvSpPr txBox="1"/>
      </xdr:nvSpPr>
      <xdr:spPr>
        <a:xfrm>
          <a:off x="8515428" y="922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50770</xdr:rowOff>
    </xdr:from>
    <xdr:to>
      <xdr:col>41</xdr:col>
      <xdr:colOff>101600</xdr:colOff>
      <xdr:row>55</xdr:row>
      <xdr:rowOff>152370</xdr:rowOff>
    </xdr:to>
    <xdr:sp macro="" textlink="">
      <xdr:nvSpPr>
        <xdr:cNvPr id="372" name="楕円 371"/>
        <xdr:cNvSpPr/>
      </xdr:nvSpPr>
      <xdr:spPr>
        <a:xfrm>
          <a:off x="7810500" y="94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168897</xdr:rowOff>
    </xdr:from>
    <xdr:ext cx="469744" cy="259045"/>
    <xdr:sp macro="" textlink="">
      <xdr:nvSpPr>
        <xdr:cNvPr id="373" name="テキスト ボックス 372"/>
        <xdr:cNvSpPr txBox="1"/>
      </xdr:nvSpPr>
      <xdr:spPr>
        <a:xfrm>
          <a:off x="7626428" y="92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82682</xdr:rowOff>
    </xdr:from>
    <xdr:to>
      <xdr:col>36</xdr:col>
      <xdr:colOff>165100</xdr:colOff>
      <xdr:row>56</xdr:row>
      <xdr:rowOff>12832</xdr:rowOff>
    </xdr:to>
    <xdr:sp macro="" textlink="">
      <xdr:nvSpPr>
        <xdr:cNvPr id="374" name="楕円 373"/>
        <xdr:cNvSpPr/>
      </xdr:nvSpPr>
      <xdr:spPr>
        <a:xfrm>
          <a:off x="6921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29359</xdr:rowOff>
    </xdr:from>
    <xdr:ext cx="469744" cy="259045"/>
    <xdr:sp macro="" textlink="">
      <xdr:nvSpPr>
        <xdr:cNvPr id="375" name="テキスト ボックス 374"/>
        <xdr:cNvSpPr txBox="1"/>
      </xdr:nvSpPr>
      <xdr:spPr>
        <a:xfrm>
          <a:off x="6737428" y="92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3226</xdr:rowOff>
    </xdr:from>
    <xdr:to>
      <xdr:col>55</xdr:col>
      <xdr:colOff>0</xdr:colOff>
      <xdr:row>78</xdr:row>
      <xdr:rowOff>7243</xdr:rowOff>
    </xdr:to>
    <xdr:cxnSp macro="">
      <xdr:nvCxnSpPr>
        <xdr:cNvPr id="406" name="直線コネクタ 405"/>
        <xdr:cNvCxnSpPr/>
      </xdr:nvCxnSpPr>
      <xdr:spPr>
        <a:xfrm>
          <a:off x="9639300" y="13376326"/>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169320</xdr:rowOff>
    </xdr:from>
    <xdr:to>
      <xdr:col>50</xdr:col>
      <xdr:colOff>114300</xdr:colOff>
      <xdr:row>78</xdr:row>
      <xdr:rowOff>3226</xdr:rowOff>
    </xdr:to>
    <xdr:cxnSp macro="">
      <xdr:nvCxnSpPr>
        <xdr:cNvPr id="409" name="直線コネクタ 408"/>
        <xdr:cNvCxnSpPr/>
      </xdr:nvCxnSpPr>
      <xdr:spPr>
        <a:xfrm>
          <a:off x="8750300" y="1337097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169320</xdr:rowOff>
    </xdr:from>
    <xdr:to>
      <xdr:col>45</xdr:col>
      <xdr:colOff>177800</xdr:colOff>
      <xdr:row>78</xdr:row>
      <xdr:rowOff>8091</xdr:rowOff>
    </xdr:to>
    <xdr:cxnSp macro="">
      <xdr:nvCxnSpPr>
        <xdr:cNvPr id="412" name="直線コネクタ 411"/>
        <xdr:cNvCxnSpPr/>
      </xdr:nvCxnSpPr>
      <xdr:spPr>
        <a:xfrm flipV="1">
          <a:off x="7861300" y="1337097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89212</xdr:rowOff>
    </xdr:from>
    <xdr:to>
      <xdr:col>41</xdr:col>
      <xdr:colOff>50800</xdr:colOff>
      <xdr:row>78</xdr:row>
      <xdr:rowOff>8091</xdr:rowOff>
    </xdr:to>
    <xdr:cxnSp macro="">
      <xdr:nvCxnSpPr>
        <xdr:cNvPr id="415" name="直線コネクタ 414"/>
        <xdr:cNvCxnSpPr/>
      </xdr:nvCxnSpPr>
      <xdr:spPr>
        <a:xfrm>
          <a:off x="6972300" y="13290862"/>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127893</xdr:rowOff>
    </xdr:from>
    <xdr:to>
      <xdr:col>55</xdr:col>
      <xdr:colOff>50800</xdr:colOff>
      <xdr:row>78</xdr:row>
      <xdr:rowOff>58043</xdr:rowOff>
    </xdr:to>
    <xdr:sp macro="" textlink="">
      <xdr:nvSpPr>
        <xdr:cNvPr id="425" name="楕円 424"/>
        <xdr:cNvSpPr/>
      </xdr:nvSpPr>
      <xdr:spPr>
        <a:xfrm>
          <a:off x="10426700" y="13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106320</xdr:rowOff>
    </xdr:from>
    <xdr:ext cx="469744" cy="259045"/>
    <xdr:sp macro="" textlink="">
      <xdr:nvSpPr>
        <xdr:cNvPr id="426" name="商工費該当値テキスト"/>
        <xdr:cNvSpPr txBox="1"/>
      </xdr:nvSpPr>
      <xdr:spPr>
        <a:xfrm>
          <a:off x="10528300" y="1330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123876</xdr:rowOff>
    </xdr:from>
    <xdr:to>
      <xdr:col>50</xdr:col>
      <xdr:colOff>165100</xdr:colOff>
      <xdr:row>78</xdr:row>
      <xdr:rowOff>54026</xdr:rowOff>
    </xdr:to>
    <xdr:sp macro="" textlink="">
      <xdr:nvSpPr>
        <xdr:cNvPr id="427" name="楕円 426"/>
        <xdr:cNvSpPr/>
      </xdr:nvSpPr>
      <xdr:spPr>
        <a:xfrm>
          <a:off x="9588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45153</xdr:rowOff>
    </xdr:from>
    <xdr:ext cx="469744" cy="259045"/>
    <xdr:sp macro="" textlink="">
      <xdr:nvSpPr>
        <xdr:cNvPr id="428" name="テキスト ボックス 427"/>
        <xdr:cNvSpPr txBox="1"/>
      </xdr:nvSpPr>
      <xdr:spPr>
        <a:xfrm>
          <a:off x="9404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118520</xdr:rowOff>
    </xdr:from>
    <xdr:to>
      <xdr:col>46</xdr:col>
      <xdr:colOff>38100</xdr:colOff>
      <xdr:row>78</xdr:row>
      <xdr:rowOff>48670</xdr:rowOff>
    </xdr:to>
    <xdr:sp macro="" textlink="">
      <xdr:nvSpPr>
        <xdr:cNvPr id="429" name="楕円 428"/>
        <xdr:cNvSpPr/>
      </xdr:nvSpPr>
      <xdr:spPr>
        <a:xfrm>
          <a:off x="86995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39797</xdr:rowOff>
    </xdr:from>
    <xdr:ext cx="469744" cy="259045"/>
    <xdr:sp macro="" textlink="">
      <xdr:nvSpPr>
        <xdr:cNvPr id="430" name="テキスト ボックス 429"/>
        <xdr:cNvSpPr txBox="1"/>
      </xdr:nvSpPr>
      <xdr:spPr>
        <a:xfrm>
          <a:off x="8515428" y="1341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128741</xdr:rowOff>
    </xdr:from>
    <xdr:to>
      <xdr:col>41</xdr:col>
      <xdr:colOff>101600</xdr:colOff>
      <xdr:row>78</xdr:row>
      <xdr:rowOff>58891</xdr:rowOff>
    </xdr:to>
    <xdr:sp macro="" textlink="">
      <xdr:nvSpPr>
        <xdr:cNvPr id="431" name="楕円 430"/>
        <xdr:cNvSpPr/>
      </xdr:nvSpPr>
      <xdr:spPr>
        <a:xfrm>
          <a:off x="7810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50018</xdr:rowOff>
    </xdr:from>
    <xdr:ext cx="469744" cy="259045"/>
    <xdr:sp macro="" textlink="">
      <xdr:nvSpPr>
        <xdr:cNvPr id="432" name="テキスト ボックス 431"/>
        <xdr:cNvSpPr txBox="1"/>
      </xdr:nvSpPr>
      <xdr:spPr>
        <a:xfrm>
          <a:off x="7626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38412</xdr:rowOff>
    </xdr:from>
    <xdr:to>
      <xdr:col>36</xdr:col>
      <xdr:colOff>165100</xdr:colOff>
      <xdr:row>77</xdr:row>
      <xdr:rowOff>140012</xdr:rowOff>
    </xdr:to>
    <xdr:sp macro="" textlink="">
      <xdr:nvSpPr>
        <xdr:cNvPr id="433" name="楕円 432"/>
        <xdr:cNvSpPr/>
      </xdr:nvSpPr>
      <xdr:spPr>
        <a:xfrm>
          <a:off x="6921500" y="132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131139</xdr:rowOff>
    </xdr:from>
    <xdr:ext cx="534377" cy="259045"/>
    <xdr:sp macro="" textlink="">
      <xdr:nvSpPr>
        <xdr:cNvPr id="434" name="テキスト ボックス 433"/>
        <xdr:cNvSpPr txBox="1"/>
      </xdr:nvSpPr>
      <xdr:spPr>
        <a:xfrm>
          <a:off x="6705111" y="133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145986</xdr:rowOff>
    </xdr:from>
    <xdr:to>
      <xdr:col>55</xdr:col>
      <xdr:colOff>0</xdr:colOff>
      <xdr:row>97</xdr:row>
      <xdr:rowOff>81654</xdr:rowOff>
    </xdr:to>
    <xdr:cxnSp macro="">
      <xdr:nvCxnSpPr>
        <xdr:cNvPr id="464" name="直線コネクタ 463"/>
        <xdr:cNvCxnSpPr/>
      </xdr:nvCxnSpPr>
      <xdr:spPr>
        <a:xfrm flipV="1">
          <a:off x="9639300" y="16605186"/>
          <a:ext cx="8382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166979</xdr:rowOff>
    </xdr:from>
    <xdr:to>
      <xdr:col>50</xdr:col>
      <xdr:colOff>114300</xdr:colOff>
      <xdr:row>97</xdr:row>
      <xdr:rowOff>81654</xdr:rowOff>
    </xdr:to>
    <xdr:cxnSp macro="">
      <xdr:nvCxnSpPr>
        <xdr:cNvPr id="467" name="直線コネクタ 466"/>
        <xdr:cNvCxnSpPr/>
      </xdr:nvCxnSpPr>
      <xdr:spPr>
        <a:xfrm>
          <a:off x="8750300" y="16626179"/>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157931</xdr:rowOff>
    </xdr:from>
    <xdr:to>
      <xdr:col>45</xdr:col>
      <xdr:colOff>177800</xdr:colOff>
      <xdr:row>96</xdr:row>
      <xdr:rowOff>166979</xdr:rowOff>
    </xdr:to>
    <xdr:cxnSp macro="">
      <xdr:nvCxnSpPr>
        <xdr:cNvPr id="470" name="直線コネクタ 469"/>
        <xdr:cNvCxnSpPr/>
      </xdr:nvCxnSpPr>
      <xdr:spPr>
        <a:xfrm>
          <a:off x="7861300" y="1661713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157931</xdr:rowOff>
    </xdr:from>
    <xdr:to>
      <xdr:col>41</xdr:col>
      <xdr:colOff>50800</xdr:colOff>
      <xdr:row>97</xdr:row>
      <xdr:rowOff>57214</xdr:rowOff>
    </xdr:to>
    <xdr:cxnSp macro="">
      <xdr:nvCxnSpPr>
        <xdr:cNvPr id="473" name="直線コネクタ 472"/>
        <xdr:cNvCxnSpPr/>
      </xdr:nvCxnSpPr>
      <xdr:spPr>
        <a:xfrm flipV="1">
          <a:off x="6972300" y="16617131"/>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95186</xdr:rowOff>
    </xdr:from>
    <xdr:to>
      <xdr:col>55</xdr:col>
      <xdr:colOff>50800</xdr:colOff>
      <xdr:row>97</xdr:row>
      <xdr:rowOff>25336</xdr:rowOff>
    </xdr:to>
    <xdr:sp macro="" textlink="">
      <xdr:nvSpPr>
        <xdr:cNvPr id="483" name="楕円 482"/>
        <xdr:cNvSpPr/>
      </xdr:nvSpPr>
      <xdr:spPr>
        <a:xfrm>
          <a:off x="104267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73613</xdr:rowOff>
    </xdr:from>
    <xdr:ext cx="534377" cy="259045"/>
    <xdr:sp macro="" textlink="">
      <xdr:nvSpPr>
        <xdr:cNvPr id="484" name="土木費該当値テキスト"/>
        <xdr:cNvSpPr txBox="1"/>
      </xdr:nvSpPr>
      <xdr:spPr>
        <a:xfrm>
          <a:off x="10528300"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30854</xdr:rowOff>
    </xdr:from>
    <xdr:to>
      <xdr:col>50</xdr:col>
      <xdr:colOff>165100</xdr:colOff>
      <xdr:row>97</xdr:row>
      <xdr:rowOff>132454</xdr:rowOff>
    </xdr:to>
    <xdr:sp macro="" textlink="">
      <xdr:nvSpPr>
        <xdr:cNvPr id="485" name="楕円 484"/>
        <xdr:cNvSpPr/>
      </xdr:nvSpPr>
      <xdr:spPr>
        <a:xfrm>
          <a:off x="95885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123581</xdr:rowOff>
    </xdr:from>
    <xdr:ext cx="534377" cy="259045"/>
    <xdr:sp macro="" textlink="">
      <xdr:nvSpPr>
        <xdr:cNvPr id="486" name="テキスト ボックス 485"/>
        <xdr:cNvSpPr txBox="1"/>
      </xdr:nvSpPr>
      <xdr:spPr>
        <a:xfrm>
          <a:off x="9372111" y="167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116179</xdr:rowOff>
    </xdr:from>
    <xdr:to>
      <xdr:col>46</xdr:col>
      <xdr:colOff>38100</xdr:colOff>
      <xdr:row>97</xdr:row>
      <xdr:rowOff>46329</xdr:rowOff>
    </xdr:to>
    <xdr:sp macro="" textlink="">
      <xdr:nvSpPr>
        <xdr:cNvPr id="487" name="楕円 486"/>
        <xdr:cNvSpPr/>
      </xdr:nvSpPr>
      <xdr:spPr>
        <a:xfrm>
          <a:off x="8699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37456</xdr:rowOff>
    </xdr:from>
    <xdr:ext cx="534377" cy="259045"/>
    <xdr:sp macro="" textlink="">
      <xdr:nvSpPr>
        <xdr:cNvPr id="488" name="テキスト ボックス 487"/>
        <xdr:cNvSpPr txBox="1"/>
      </xdr:nvSpPr>
      <xdr:spPr>
        <a:xfrm>
          <a:off x="8483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107131</xdr:rowOff>
    </xdr:from>
    <xdr:to>
      <xdr:col>41</xdr:col>
      <xdr:colOff>101600</xdr:colOff>
      <xdr:row>97</xdr:row>
      <xdr:rowOff>37281</xdr:rowOff>
    </xdr:to>
    <xdr:sp macro="" textlink="">
      <xdr:nvSpPr>
        <xdr:cNvPr id="489" name="楕円 488"/>
        <xdr:cNvSpPr/>
      </xdr:nvSpPr>
      <xdr:spPr>
        <a:xfrm>
          <a:off x="7810500" y="165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28408</xdr:rowOff>
    </xdr:from>
    <xdr:ext cx="534377" cy="259045"/>
    <xdr:sp macro="" textlink="">
      <xdr:nvSpPr>
        <xdr:cNvPr id="490" name="テキスト ボックス 489"/>
        <xdr:cNvSpPr txBox="1"/>
      </xdr:nvSpPr>
      <xdr:spPr>
        <a:xfrm>
          <a:off x="7594111" y="166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6414</xdr:rowOff>
    </xdr:from>
    <xdr:to>
      <xdr:col>36</xdr:col>
      <xdr:colOff>165100</xdr:colOff>
      <xdr:row>97</xdr:row>
      <xdr:rowOff>108014</xdr:rowOff>
    </xdr:to>
    <xdr:sp macro="" textlink="">
      <xdr:nvSpPr>
        <xdr:cNvPr id="491" name="楕円 490"/>
        <xdr:cNvSpPr/>
      </xdr:nvSpPr>
      <xdr:spPr>
        <a:xfrm>
          <a:off x="6921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99141</xdr:rowOff>
    </xdr:from>
    <xdr:ext cx="534377" cy="259045"/>
    <xdr:sp macro="" textlink="">
      <xdr:nvSpPr>
        <xdr:cNvPr id="492" name="テキスト ボックス 491"/>
        <xdr:cNvSpPr txBox="1"/>
      </xdr:nvSpPr>
      <xdr:spPr>
        <a:xfrm>
          <a:off x="6705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54465</xdr:rowOff>
    </xdr:from>
    <xdr:to>
      <xdr:col>85</xdr:col>
      <xdr:colOff>127000</xdr:colOff>
      <xdr:row>34</xdr:row>
      <xdr:rowOff>116677</xdr:rowOff>
    </xdr:to>
    <xdr:cxnSp macro="">
      <xdr:nvCxnSpPr>
        <xdr:cNvPr id="524" name="直線コネクタ 523"/>
        <xdr:cNvCxnSpPr/>
      </xdr:nvCxnSpPr>
      <xdr:spPr>
        <a:xfrm flipV="1">
          <a:off x="15481300" y="5883765"/>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116677</xdr:rowOff>
    </xdr:from>
    <xdr:to>
      <xdr:col>81</xdr:col>
      <xdr:colOff>50800</xdr:colOff>
      <xdr:row>34</xdr:row>
      <xdr:rowOff>142476</xdr:rowOff>
    </xdr:to>
    <xdr:cxnSp macro="">
      <xdr:nvCxnSpPr>
        <xdr:cNvPr id="527" name="直線コネクタ 526"/>
        <xdr:cNvCxnSpPr/>
      </xdr:nvCxnSpPr>
      <xdr:spPr>
        <a:xfrm flipV="1">
          <a:off x="14592300" y="594597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81080</xdr:rowOff>
    </xdr:from>
    <xdr:to>
      <xdr:col>76</xdr:col>
      <xdr:colOff>114300</xdr:colOff>
      <xdr:row>34</xdr:row>
      <xdr:rowOff>142476</xdr:rowOff>
    </xdr:to>
    <xdr:cxnSp macro="">
      <xdr:nvCxnSpPr>
        <xdr:cNvPr id="530" name="直線コネクタ 529"/>
        <xdr:cNvCxnSpPr/>
      </xdr:nvCxnSpPr>
      <xdr:spPr>
        <a:xfrm>
          <a:off x="13703300" y="5567480"/>
          <a:ext cx="889000" cy="4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81080</xdr:rowOff>
    </xdr:from>
    <xdr:to>
      <xdr:col>71</xdr:col>
      <xdr:colOff>177800</xdr:colOff>
      <xdr:row>33</xdr:row>
      <xdr:rowOff>164519</xdr:rowOff>
    </xdr:to>
    <xdr:cxnSp macro="">
      <xdr:nvCxnSpPr>
        <xdr:cNvPr id="533" name="直線コネクタ 532"/>
        <xdr:cNvCxnSpPr/>
      </xdr:nvCxnSpPr>
      <xdr:spPr>
        <a:xfrm flipV="1">
          <a:off x="12814300" y="5567480"/>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3665</xdr:rowOff>
    </xdr:from>
    <xdr:to>
      <xdr:col>85</xdr:col>
      <xdr:colOff>177800</xdr:colOff>
      <xdr:row>34</xdr:row>
      <xdr:rowOff>105265</xdr:rowOff>
    </xdr:to>
    <xdr:sp macro="" textlink="">
      <xdr:nvSpPr>
        <xdr:cNvPr id="543" name="楕円 542"/>
        <xdr:cNvSpPr/>
      </xdr:nvSpPr>
      <xdr:spPr>
        <a:xfrm>
          <a:off x="162687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26542</xdr:rowOff>
    </xdr:from>
    <xdr:ext cx="534377" cy="259045"/>
    <xdr:sp macro="" textlink="">
      <xdr:nvSpPr>
        <xdr:cNvPr id="544" name="消防費該当値テキスト"/>
        <xdr:cNvSpPr txBox="1"/>
      </xdr:nvSpPr>
      <xdr:spPr>
        <a:xfrm>
          <a:off x="16370300" y="56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65877</xdr:rowOff>
    </xdr:from>
    <xdr:to>
      <xdr:col>81</xdr:col>
      <xdr:colOff>101600</xdr:colOff>
      <xdr:row>34</xdr:row>
      <xdr:rowOff>167477</xdr:rowOff>
    </xdr:to>
    <xdr:sp macro="" textlink="">
      <xdr:nvSpPr>
        <xdr:cNvPr id="545" name="楕円 544"/>
        <xdr:cNvSpPr/>
      </xdr:nvSpPr>
      <xdr:spPr>
        <a:xfrm>
          <a:off x="15430500" y="5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12554</xdr:rowOff>
    </xdr:from>
    <xdr:ext cx="534377" cy="259045"/>
    <xdr:sp macro="" textlink="">
      <xdr:nvSpPr>
        <xdr:cNvPr id="546" name="テキスト ボックス 545"/>
        <xdr:cNvSpPr txBox="1"/>
      </xdr:nvSpPr>
      <xdr:spPr>
        <a:xfrm>
          <a:off x="15214111" y="56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91676</xdr:rowOff>
    </xdr:from>
    <xdr:to>
      <xdr:col>76</xdr:col>
      <xdr:colOff>165100</xdr:colOff>
      <xdr:row>35</xdr:row>
      <xdr:rowOff>21826</xdr:rowOff>
    </xdr:to>
    <xdr:sp macro="" textlink="">
      <xdr:nvSpPr>
        <xdr:cNvPr id="547" name="楕円 546"/>
        <xdr:cNvSpPr/>
      </xdr:nvSpPr>
      <xdr:spPr>
        <a:xfrm>
          <a:off x="14541500" y="5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38353</xdr:rowOff>
    </xdr:from>
    <xdr:ext cx="534377" cy="259045"/>
    <xdr:sp macro="" textlink="">
      <xdr:nvSpPr>
        <xdr:cNvPr id="548" name="テキスト ボックス 547"/>
        <xdr:cNvSpPr txBox="1"/>
      </xdr:nvSpPr>
      <xdr:spPr>
        <a:xfrm>
          <a:off x="14325111" y="56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30280</xdr:rowOff>
    </xdr:from>
    <xdr:to>
      <xdr:col>72</xdr:col>
      <xdr:colOff>38100</xdr:colOff>
      <xdr:row>32</xdr:row>
      <xdr:rowOff>131880</xdr:rowOff>
    </xdr:to>
    <xdr:sp macro="" textlink="">
      <xdr:nvSpPr>
        <xdr:cNvPr id="549" name="楕円 548"/>
        <xdr:cNvSpPr/>
      </xdr:nvSpPr>
      <xdr:spPr>
        <a:xfrm>
          <a:off x="13652500" y="5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148407</xdr:rowOff>
    </xdr:from>
    <xdr:ext cx="534377" cy="259045"/>
    <xdr:sp macro="" textlink="">
      <xdr:nvSpPr>
        <xdr:cNvPr id="550" name="テキスト ボックス 549"/>
        <xdr:cNvSpPr txBox="1"/>
      </xdr:nvSpPr>
      <xdr:spPr>
        <a:xfrm>
          <a:off x="13436111" y="52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113719</xdr:rowOff>
    </xdr:from>
    <xdr:to>
      <xdr:col>67</xdr:col>
      <xdr:colOff>101600</xdr:colOff>
      <xdr:row>34</xdr:row>
      <xdr:rowOff>43869</xdr:rowOff>
    </xdr:to>
    <xdr:sp macro="" textlink="">
      <xdr:nvSpPr>
        <xdr:cNvPr id="551" name="楕円 550"/>
        <xdr:cNvSpPr/>
      </xdr:nvSpPr>
      <xdr:spPr>
        <a:xfrm>
          <a:off x="12763500" y="5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60396</xdr:rowOff>
    </xdr:from>
    <xdr:ext cx="534377" cy="259045"/>
    <xdr:sp macro="" textlink="">
      <xdr:nvSpPr>
        <xdr:cNvPr id="552" name="テキスト ボックス 551"/>
        <xdr:cNvSpPr txBox="1"/>
      </xdr:nvSpPr>
      <xdr:spPr>
        <a:xfrm>
          <a:off x="12547111" y="5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145507</xdr:rowOff>
    </xdr:from>
    <xdr:to>
      <xdr:col>85</xdr:col>
      <xdr:colOff>127000</xdr:colOff>
      <xdr:row>57</xdr:row>
      <xdr:rowOff>125572</xdr:rowOff>
    </xdr:to>
    <xdr:cxnSp macro="">
      <xdr:nvCxnSpPr>
        <xdr:cNvPr id="580" name="直線コネクタ 579"/>
        <xdr:cNvCxnSpPr/>
      </xdr:nvCxnSpPr>
      <xdr:spPr>
        <a:xfrm flipV="1">
          <a:off x="15481300" y="9746707"/>
          <a:ext cx="838200" cy="15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83602</xdr:rowOff>
    </xdr:from>
    <xdr:to>
      <xdr:col>81</xdr:col>
      <xdr:colOff>50800</xdr:colOff>
      <xdr:row>57</xdr:row>
      <xdr:rowOff>125572</xdr:rowOff>
    </xdr:to>
    <xdr:cxnSp macro="">
      <xdr:nvCxnSpPr>
        <xdr:cNvPr id="583" name="直線コネクタ 582"/>
        <xdr:cNvCxnSpPr/>
      </xdr:nvCxnSpPr>
      <xdr:spPr>
        <a:xfrm>
          <a:off x="14592300" y="9856252"/>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81818</xdr:rowOff>
    </xdr:from>
    <xdr:to>
      <xdr:col>76</xdr:col>
      <xdr:colOff>114300</xdr:colOff>
      <xdr:row>57</xdr:row>
      <xdr:rowOff>83602</xdr:rowOff>
    </xdr:to>
    <xdr:cxnSp macro="">
      <xdr:nvCxnSpPr>
        <xdr:cNvPr id="586" name="直線コネクタ 585"/>
        <xdr:cNvCxnSpPr/>
      </xdr:nvCxnSpPr>
      <xdr:spPr>
        <a:xfrm>
          <a:off x="13703300" y="9683018"/>
          <a:ext cx="889000" cy="1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141346</xdr:rowOff>
    </xdr:from>
    <xdr:to>
      <xdr:col>71</xdr:col>
      <xdr:colOff>177800</xdr:colOff>
      <xdr:row>56</xdr:row>
      <xdr:rowOff>81818</xdr:rowOff>
    </xdr:to>
    <xdr:cxnSp macro="">
      <xdr:nvCxnSpPr>
        <xdr:cNvPr id="589" name="直線コネクタ 588"/>
        <xdr:cNvCxnSpPr/>
      </xdr:nvCxnSpPr>
      <xdr:spPr>
        <a:xfrm>
          <a:off x="12814300" y="9399646"/>
          <a:ext cx="889000" cy="28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94707</xdr:rowOff>
    </xdr:from>
    <xdr:to>
      <xdr:col>85</xdr:col>
      <xdr:colOff>177800</xdr:colOff>
      <xdr:row>57</xdr:row>
      <xdr:rowOff>24857</xdr:rowOff>
    </xdr:to>
    <xdr:sp macro="" textlink="">
      <xdr:nvSpPr>
        <xdr:cNvPr id="599" name="楕円 598"/>
        <xdr:cNvSpPr/>
      </xdr:nvSpPr>
      <xdr:spPr>
        <a:xfrm>
          <a:off x="16268700" y="96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73134</xdr:rowOff>
    </xdr:from>
    <xdr:ext cx="534377" cy="259045"/>
    <xdr:sp macro="" textlink="">
      <xdr:nvSpPr>
        <xdr:cNvPr id="600" name="教育費該当値テキスト"/>
        <xdr:cNvSpPr txBox="1"/>
      </xdr:nvSpPr>
      <xdr:spPr>
        <a:xfrm>
          <a:off x="16370300" y="967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74772</xdr:rowOff>
    </xdr:from>
    <xdr:to>
      <xdr:col>81</xdr:col>
      <xdr:colOff>101600</xdr:colOff>
      <xdr:row>58</xdr:row>
      <xdr:rowOff>4922</xdr:rowOff>
    </xdr:to>
    <xdr:sp macro="" textlink="">
      <xdr:nvSpPr>
        <xdr:cNvPr id="601" name="楕円 600"/>
        <xdr:cNvSpPr/>
      </xdr:nvSpPr>
      <xdr:spPr>
        <a:xfrm>
          <a:off x="15430500" y="98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167499</xdr:rowOff>
    </xdr:from>
    <xdr:ext cx="534377" cy="259045"/>
    <xdr:sp macro="" textlink="">
      <xdr:nvSpPr>
        <xdr:cNvPr id="602" name="テキスト ボックス 601"/>
        <xdr:cNvSpPr txBox="1"/>
      </xdr:nvSpPr>
      <xdr:spPr>
        <a:xfrm>
          <a:off x="15214111" y="99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32802</xdr:rowOff>
    </xdr:from>
    <xdr:to>
      <xdr:col>76</xdr:col>
      <xdr:colOff>165100</xdr:colOff>
      <xdr:row>57</xdr:row>
      <xdr:rowOff>134402</xdr:rowOff>
    </xdr:to>
    <xdr:sp macro="" textlink="">
      <xdr:nvSpPr>
        <xdr:cNvPr id="603" name="楕円 602"/>
        <xdr:cNvSpPr/>
      </xdr:nvSpPr>
      <xdr:spPr>
        <a:xfrm>
          <a:off x="14541500" y="98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125529</xdr:rowOff>
    </xdr:from>
    <xdr:ext cx="534377" cy="259045"/>
    <xdr:sp macro="" textlink="">
      <xdr:nvSpPr>
        <xdr:cNvPr id="604" name="テキスト ボックス 603"/>
        <xdr:cNvSpPr txBox="1"/>
      </xdr:nvSpPr>
      <xdr:spPr>
        <a:xfrm>
          <a:off x="14325111" y="98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31018</xdr:rowOff>
    </xdr:from>
    <xdr:to>
      <xdr:col>72</xdr:col>
      <xdr:colOff>38100</xdr:colOff>
      <xdr:row>56</xdr:row>
      <xdr:rowOff>132618</xdr:rowOff>
    </xdr:to>
    <xdr:sp macro="" textlink="">
      <xdr:nvSpPr>
        <xdr:cNvPr id="605" name="楕円 604"/>
        <xdr:cNvSpPr/>
      </xdr:nvSpPr>
      <xdr:spPr>
        <a:xfrm>
          <a:off x="13652500" y="96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123745</xdr:rowOff>
    </xdr:from>
    <xdr:ext cx="534377" cy="259045"/>
    <xdr:sp macro="" textlink="">
      <xdr:nvSpPr>
        <xdr:cNvPr id="606" name="テキスト ボックス 605"/>
        <xdr:cNvSpPr txBox="1"/>
      </xdr:nvSpPr>
      <xdr:spPr>
        <a:xfrm>
          <a:off x="13436111" y="97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90546</xdr:rowOff>
    </xdr:from>
    <xdr:to>
      <xdr:col>67</xdr:col>
      <xdr:colOff>101600</xdr:colOff>
      <xdr:row>55</xdr:row>
      <xdr:rowOff>20696</xdr:rowOff>
    </xdr:to>
    <xdr:sp macro="" textlink="">
      <xdr:nvSpPr>
        <xdr:cNvPr id="607" name="楕円 606"/>
        <xdr:cNvSpPr/>
      </xdr:nvSpPr>
      <xdr:spPr>
        <a:xfrm>
          <a:off x="12763500" y="93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37223</xdr:rowOff>
    </xdr:from>
    <xdr:ext cx="534377" cy="259045"/>
    <xdr:sp macro="" textlink="">
      <xdr:nvSpPr>
        <xdr:cNvPr id="608" name="テキスト ボックス 607"/>
        <xdr:cNvSpPr txBox="1"/>
      </xdr:nvSpPr>
      <xdr:spPr>
        <a:xfrm>
          <a:off x="12547111" y="91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98160</xdr:rowOff>
    </xdr:from>
    <xdr:to>
      <xdr:col>85</xdr:col>
      <xdr:colOff>127000</xdr:colOff>
      <xdr:row>79</xdr:row>
      <xdr:rowOff>98552</xdr:rowOff>
    </xdr:to>
    <xdr:cxnSp macro="">
      <xdr:nvCxnSpPr>
        <xdr:cNvPr id="639" name="直線コネクタ 638"/>
        <xdr:cNvCxnSpPr/>
      </xdr:nvCxnSpPr>
      <xdr:spPr>
        <a:xfrm>
          <a:off x="15481300" y="13642710"/>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92608</xdr:rowOff>
    </xdr:from>
    <xdr:to>
      <xdr:col>81</xdr:col>
      <xdr:colOff>50800</xdr:colOff>
      <xdr:row>79</xdr:row>
      <xdr:rowOff>98160</xdr:rowOff>
    </xdr:to>
    <xdr:cxnSp macro="">
      <xdr:nvCxnSpPr>
        <xdr:cNvPr id="642" name="直線コネクタ 641"/>
        <xdr:cNvCxnSpPr/>
      </xdr:nvCxnSpPr>
      <xdr:spPr>
        <a:xfrm>
          <a:off x="14592300" y="13637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62466</xdr:rowOff>
    </xdr:from>
    <xdr:to>
      <xdr:col>76</xdr:col>
      <xdr:colOff>114300</xdr:colOff>
      <xdr:row>79</xdr:row>
      <xdr:rowOff>92608</xdr:rowOff>
    </xdr:to>
    <xdr:cxnSp macro="">
      <xdr:nvCxnSpPr>
        <xdr:cNvPr id="645" name="直線コネクタ 644"/>
        <xdr:cNvCxnSpPr/>
      </xdr:nvCxnSpPr>
      <xdr:spPr>
        <a:xfrm>
          <a:off x="13703300" y="13607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56130</xdr:rowOff>
    </xdr:from>
    <xdr:to>
      <xdr:col>71</xdr:col>
      <xdr:colOff>177800</xdr:colOff>
      <xdr:row>79</xdr:row>
      <xdr:rowOff>62466</xdr:rowOff>
    </xdr:to>
    <xdr:cxnSp macro="">
      <xdr:nvCxnSpPr>
        <xdr:cNvPr id="648" name="直線コネクタ 647"/>
        <xdr:cNvCxnSpPr/>
      </xdr:nvCxnSpPr>
      <xdr:spPr>
        <a:xfrm>
          <a:off x="12814300" y="1360068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0" name="テキスト ボックス 649"/>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47752</xdr:rowOff>
    </xdr:from>
    <xdr:to>
      <xdr:col>85</xdr:col>
      <xdr:colOff>177800</xdr:colOff>
      <xdr:row>79</xdr:row>
      <xdr:rowOff>149352</xdr:rowOff>
    </xdr:to>
    <xdr:sp macro="" textlink="">
      <xdr:nvSpPr>
        <xdr:cNvPr id="658" name="楕円 657"/>
        <xdr:cNvSpPr/>
      </xdr:nvSpPr>
      <xdr:spPr>
        <a:xfrm>
          <a:off x="162687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13932" cy="259045"/>
    <xdr:sp macro="" textlink="">
      <xdr:nvSpPr>
        <xdr:cNvPr id="659" name="災害復旧費該当値テキスト"/>
        <xdr:cNvSpPr txBox="1"/>
      </xdr:nvSpPr>
      <xdr:spPr>
        <a:xfrm>
          <a:off x="16370300" y="13526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47360</xdr:rowOff>
    </xdr:from>
    <xdr:to>
      <xdr:col>81</xdr:col>
      <xdr:colOff>101600</xdr:colOff>
      <xdr:row>79</xdr:row>
      <xdr:rowOff>148960</xdr:rowOff>
    </xdr:to>
    <xdr:sp macro="" textlink="">
      <xdr:nvSpPr>
        <xdr:cNvPr id="660" name="楕円 659"/>
        <xdr:cNvSpPr/>
      </xdr:nvSpPr>
      <xdr:spPr>
        <a:xfrm>
          <a:off x="15430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140087</xdr:rowOff>
    </xdr:from>
    <xdr:ext cx="313932" cy="259045"/>
    <xdr:sp macro="" textlink="">
      <xdr:nvSpPr>
        <xdr:cNvPr id="661" name="テキスト ボックス 660"/>
        <xdr:cNvSpPr txBox="1"/>
      </xdr:nvSpPr>
      <xdr:spPr>
        <a:xfrm>
          <a:off x="15324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41808</xdr:rowOff>
    </xdr:from>
    <xdr:to>
      <xdr:col>76</xdr:col>
      <xdr:colOff>165100</xdr:colOff>
      <xdr:row>79</xdr:row>
      <xdr:rowOff>143408</xdr:rowOff>
    </xdr:to>
    <xdr:sp macro="" textlink="">
      <xdr:nvSpPr>
        <xdr:cNvPr id="662" name="楕円 661"/>
        <xdr:cNvSpPr/>
      </xdr:nvSpPr>
      <xdr:spPr>
        <a:xfrm>
          <a:off x="14541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134535</xdr:rowOff>
    </xdr:from>
    <xdr:ext cx="378565" cy="259045"/>
    <xdr:sp macro="" textlink="">
      <xdr:nvSpPr>
        <xdr:cNvPr id="663" name="テキスト ボックス 662"/>
        <xdr:cNvSpPr txBox="1"/>
      </xdr:nvSpPr>
      <xdr:spPr>
        <a:xfrm>
          <a:off x="14403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11666</xdr:rowOff>
    </xdr:from>
    <xdr:to>
      <xdr:col>72</xdr:col>
      <xdr:colOff>38100</xdr:colOff>
      <xdr:row>79</xdr:row>
      <xdr:rowOff>113266</xdr:rowOff>
    </xdr:to>
    <xdr:sp macro="" textlink="">
      <xdr:nvSpPr>
        <xdr:cNvPr id="664" name="楕円 663"/>
        <xdr:cNvSpPr/>
      </xdr:nvSpPr>
      <xdr:spPr>
        <a:xfrm>
          <a:off x="13652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129793</xdr:rowOff>
    </xdr:from>
    <xdr:ext cx="469744" cy="259045"/>
    <xdr:sp macro="" textlink="">
      <xdr:nvSpPr>
        <xdr:cNvPr id="665" name="テキスト ボックス 664"/>
        <xdr:cNvSpPr txBox="1"/>
      </xdr:nvSpPr>
      <xdr:spPr>
        <a:xfrm>
          <a:off x="13468428" y="133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5330</xdr:rowOff>
    </xdr:from>
    <xdr:to>
      <xdr:col>67</xdr:col>
      <xdr:colOff>101600</xdr:colOff>
      <xdr:row>79</xdr:row>
      <xdr:rowOff>106930</xdr:rowOff>
    </xdr:to>
    <xdr:sp macro="" textlink="">
      <xdr:nvSpPr>
        <xdr:cNvPr id="666" name="楕円 665"/>
        <xdr:cNvSpPr/>
      </xdr:nvSpPr>
      <xdr:spPr>
        <a:xfrm>
          <a:off x="12763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123457</xdr:rowOff>
    </xdr:from>
    <xdr:ext cx="469744" cy="259045"/>
    <xdr:sp macro="" textlink="">
      <xdr:nvSpPr>
        <xdr:cNvPr id="667" name="テキスト ボックス 666"/>
        <xdr:cNvSpPr txBox="1"/>
      </xdr:nvSpPr>
      <xdr:spPr>
        <a:xfrm>
          <a:off x="12579428" y="133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65542</xdr:rowOff>
    </xdr:from>
    <xdr:to>
      <xdr:col>85</xdr:col>
      <xdr:colOff>126364</xdr:colOff>
      <xdr:row>99</xdr:row>
      <xdr:rowOff>53930</xdr:rowOff>
    </xdr:to>
    <xdr:cxnSp macro="">
      <xdr:nvCxnSpPr>
        <xdr:cNvPr id="690" name="直線コネクタ 689"/>
        <xdr:cNvCxnSpPr/>
      </xdr:nvCxnSpPr>
      <xdr:spPr>
        <a:xfrm flipV="1">
          <a:off x="16317595" y="16010392"/>
          <a:ext cx="1269" cy="101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57757</xdr:rowOff>
    </xdr:from>
    <xdr:ext cx="534377" cy="259045"/>
    <xdr:sp macro="" textlink="">
      <xdr:nvSpPr>
        <xdr:cNvPr id="691" name="公債費最小値テキスト"/>
        <xdr:cNvSpPr txBox="1"/>
      </xdr:nvSpPr>
      <xdr:spPr>
        <a:xfrm>
          <a:off x="16370300" y="170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53930</xdr:rowOff>
    </xdr:from>
    <xdr:to>
      <xdr:col>86</xdr:col>
      <xdr:colOff>25400</xdr:colOff>
      <xdr:row>99</xdr:row>
      <xdr:rowOff>53930</xdr:rowOff>
    </xdr:to>
    <xdr:cxnSp macro="">
      <xdr:nvCxnSpPr>
        <xdr:cNvPr id="692" name="直線コネクタ 691"/>
        <xdr:cNvCxnSpPr/>
      </xdr:nvCxnSpPr>
      <xdr:spPr>
        <a:xfrm>
          <a:off x="16230600" y="1702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12219</xdr:rowOff>
    </xdr:from>
    <xdr:ext cx="534377" cy="259045"/>
    <xdr:sp macro="" textlink="">
      <xdr:nvSpPr>
        <xdr:cNvPr id="693" name="公債費最大値テキスト"/>
        <xdr:cNvSpPr txBox="1"/>
      </xdr:nvSpPr>
      <xdr:spPr>
        <a:xfrm>
          <a:off x="16370300" y="157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65542</xdr:rowOff>
    </xdr:from>
    <xdr:to>
      <xdr:col>86</xdr:col>
      <xdr:colOff>25400</xdr:colOff>
      <xdr:row>93</xdr:row>
      <xdr:rowOff>65542</xdr:rowOff>
    </xdr:to>
    <xdr:cxnSp macro="">
      <xdr:nvCxnSpPr>
        <xdr:cNvPr id="694" name="直線コネクタ 693"/>
        <xdr:cNvCxnSpPr/>
      </xdr:nvCxnSpPr>
      <xdr:spPr>
        <a:xfrm>
          <a:off x="16230600" y="1601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107925</xdr:rowOff>
    </xdr:from>
    <xdr:to>
      <xdr:col>85</xdr:col>
      <xdr:colOff>127000</xdr:colOff>
      <xdr:row>93</xdr:row>
      <xdr:rowOff>152158</xdr:rowOff>
    </xdr:to>
    <xdr:cxnSp macro="">
      <xdr:nvCxnSpPr>
        <xdr:cNvPr id="695" name="直線コネクタ 694"/>
        <xdr:cNvCxnSpPr/>
      </xdr:nvCxnSpPr>
      <xdr:spPr>
        <a:xfrm>
          <a:off x="15481300" y="16052775"/>
          <a:ext cx="8382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169169</xdr:rowOff>
    </xdr:from>
    <xdr:ext cx="534377" cy="259045"/>
    <xdr:sp macro="" textlink="">
      <xdr:nvSpPr>
        <xdr:cNvPr id="696" name="公債費平均値テキスト"/>
        <xdr:cNvSpPr txBox="1"/>
      </xdr:nvSpPr>
      <xdr:spPr>
        <a:xfrm>
          <a:off x="16370300" y="1645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19292</xdr:rowOff>
    </xdr:from>
    <xdr:to>
      <xdr:col>85</xdr:col>
      <xdr:colOff>177800</xdr:colOff>
      <xdr:row>96</xdr:row>
      <xdr:rowOff>120892</xdr:rowOff>
    </xdr:to>
    <xdr:sp macro="" textlink="">
      <xdr:nvSpPr>
        <xdr:cNvPr id="697" name="フローチャート: 判断 696"/>
        <xdr:cNvSpPr/>
      </xdr:nvSpPr>
      <xdr:spPr>
        <a:xfrm>
          <a:off x="162687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107925</xdr:rowOff>
    </xdr:from>
    <xdr:to>
      <xdr:col>81</xdr:col>
      <xdr:colOff>50800</xdr:colOff>
      <xdr:row>93</xdr:row>
      <xdr:rowOff>137483</xdr:rowOff>
    </xdr:to>
    <xdr:cxnSp macro="">
      <xdr:nvCxnSpPr>
        <xdr:cNvPr id="698" name="直線コネクタ 697"/>
        <xdr:cNvCxnSpPr/>
      </xdr:nvCxnSpPr>
      <xdr:spPr>
        <a:xfrm flipV="1">
          <a:off x="14592300" y="16052775"/>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10695</xdr:rowOff>
    </xdr:from>
    <xdr:to>
      <xdr:col>81</xdr:col>
      <xdr:colOff>101600</xdr:colOff>
      <xdr:row>96</xdr:row>
      <xdr:rowOff>112295</xdr:rowOff>
    </xdr:to>
    <xdr:sp macro="" textlink="">
      <xdr:nvSpPr>
        <xdr:cNvPr id="699" name="フローチャート: 判断 698"/>
        <xdr:cNvSpPr/>
      </xdr:nvSpPr>
      <xdr:spPr>
        <a:xfrm>
          <a:off x="15430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103422</xdr:rowOff>
    </xdr:from>
    <xdr:ext cx="534377" cy="259045"/>
    <xdr:sp macro="" textlink="">
      <xdr:nvSpPr>
        <xdr:cNvPr id="700" name="テキスト ボックス 699"/>
        <xdr:cNvSpPr txBox="1"/>
      </xdr:nvSpPr>
      <xdr:spPr>
        <a:xfrm>
          <a:off x="15214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135448</xdr:rowOff>
    </xdr:from>
    <xdr:to>
      <xdr:col>76</xdr:col>
      <xdr:colOff>114300</xdr:colOff>
      <xdr:row>93</xdr:row>
      <xdr:rowOff>137483</xdr:rowOff>
    </xdr:to>
    <xdr:cxnSp macro="">
      <xdr:nvCxnSpPr>
        <xdr:cNvPr id="701" name="直線コネクタ 700"/>
        <xdr:cNvCxnSpPr/>
      </xdr:nvCxnSpPr>
      <xdr:spPr>
        <a:xfrm>
          <a:off x="13703300" y="1608029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6719</xdr:rowOff>
    </xdr:from>
    <xdr:to>
      <xdr:col>76</xdr:col>
      <xdr:colOff>165100</xdr:colOff>
      <xdr:row>96</xdr:row>
      <xdr:rowOff>108319</xdr:rowOff>
    </xdr:to>
    <xdr:sp macro="" textlink="">
      <xdr:nvSpPr>
        <xdr:cNvPr id="702" name="フローチャート: 判断 701"/>
        <xdr:cNvSpPr/>
      </xdr:nvSpPr>
      <xdr:spPr>
        <a:xfrm>
          <a:off x="14541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99446</xdr:rowOff>
    </xdr:from>
    <xdr:ext cx="534377" cy="259045"/>
    <xdr:sp macro="" textlink="">
      <xdr:nvSpPr>
        <xdr:cNvPr id="703" name="テキスト ボックス 702"/>
        <xdr:cNvSpPr txBox="1"/>
      </xdr:nvSpPr>
      <xdr:spPr>
        <a:xfrm>
          <a:off x="14325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23479</xdr:rowOff>
    </xdr:from>
    <xdr:to>
      <xdr:col>71</xdr:col>
      <xdr:colOff>177800</xdr:colOff>
      <xdr:row>93</xdr:row>
      <xdr:rowOff>135448</xdr:rowOff>
    </xdr:to>
    <xdr:cxnSp macro="">
      <xdr:nvCxnSpPr>
        <xdr:cNvPr id="704" name="直線コネクタ 703"/>
        <xdr:cNvCxnSpPr/>
      </xdr:nvCxnSpPr>
      <xdr:spPr>
        <a:xfrm>
          <a:off x="12814300" y="15796879"/>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127671</xdr:rowOff>
    </xdr:from>
    <xdr:to>
      <xdr:col>72</xdr:col>
      <xdr:colOff>38100</xdr:colOff>
      <xdr:row>96</xdr:row>
      <xdr:rowOff>57821</xdr:rowOff>
    </xdr:to>
    <xdr:sp macro="" textlink="">
      <xdr:nvSpPr>
        <xdr:cNvPr id="705" name="フローチャート: 判断 704"/>
        <xdr:cNvSpPr/>
      </xdr:nvSpPr>
      <xdr:spPr>
        <a:xfrm>
          <a:off x="13652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48948</xdr:rowOff>
    </xdr:from>
    <xdr:ext cx="534377" cy="259045"/>
    <xdr:sp macro="" textlink="">
      <xdr:nvSpPr>
        <xdr:cNvPr id="706" name="テキスト ボックス 705"/>
        <xdr:cNvSpPr txBox="1"/>
      </xdr:nvSpPr>
      <xdr:spPr>
        <a:xfrm>
          <a:off x="13436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117543</xdr:rowOff>
    </xdr:from>
    <xdr:to>
      <xdr:col>67</xdr:col>
      <xdr:colOff>101600</xdr:colOff>
      <xdr:row>96</xdr:row>
      <xdr:rowOff>47693</xdr:rowOff>
    </xdr:to>
    <xdr:sp macro="" textlink="">
      <xdr:nvSpPr>
        <xdr:cNvPr id="707" name="フローチャート: 判断 706"/>
        <xdr:cNvSpPr/>
      </xdr:nvSpPr>
      <xdr:spPr>
        <a:xfrm>
          <a:off x="12763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38820</xdr:rowOff>
    </xdr:from>
    <xdr:ext cx="534377" cy="259045"/>
    <xdr:sp macro="" textlink="">
      <xdr:nvSpPr>
        <xdr:cNvPr id="708" name="テキスト ボックス 707"/>
        <xdr:cNvSpPr txBox="1"/>
      </xdr:nvSpPr>
      <xdr:spPr>
        <a:xfrm>
          <a:off x="12547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101358</xdr:rowOff>
    </xdr:from>
    <xdr:to>
      <xdr:col>85</xdr:col>
      <xdr:colOff>177800</xdr:colOff>
      <xdr:row>94</xdr:row>
      <xdr:rowOff>31508</xdr:rowOff>
    </xdr:to>
    <xdr:sp macro="" textlink="">
      <xdr:nvSpPr>
        <xdr:cNvPr id="714" name="楕円 713"/>
        <xdr:cNvSpPr/>
      </xdr:nvSpPr>
      <xdr:spPr>
        <a:xfrm>
          <a:off x="16268700" y="160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16285</xdr:rowOff>
    </xdr:from>
    <xdr:ext cx="534377" cy="259045"/>
    <xdr:sp macro="" textlink="">
      <xdr:nvSpPr>
        <xdr:cNvPr id="715" name="公債費該当値テキスト"/>
        <xdr:cNvSpPr txBox="1"/>
      </xdr:nvSpPr>
      <xdr:spPr>
        <a:xfrm>
          <a:off x="16370300" y="15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57125</xdr:rowOff>
    </xdr:from>
    <xdr:to>
      <xdr:col>81</xdr:col>
      <xdr:colOff>101600</xdr:colOff>
      <xdr:row>93</xdr:row>
      <xdr:rowOff>158725</xdr:rowOff>
    </xdr:to>
    <xdr:sp macro="" textlink="">
      <xdr:nvSpPr>
        <xdr:cNvPr id="716" name="楕円 715"/>
        <xdr:cNvSpPr/>
      </xdr:nvSpPr>
      <xdr:spPr>
        <a:xfrm>
          <a:off x="15430500" y="160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3802</xdr:rowOff>
    </xdr:from>
    <xdr:ext cx="534377" cy="259045"/>
    <xdr:sp macro="" textlink="">
      <xdr:nvSpPr>
        <xdr:cNvPr id="717" name="テキスト ボックス 716"/>
        <xdr:cNvSpPr txBox="1"/>
      </xdr:nvSpPr>
      <xdr:spPr>
        <a:xfrm>
          <a:off x="15214111" y="157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86683</xdr:rowOff>
    </xdr:from>
    <xdr:to>
      <xdr:col>76</xdr:col>
      <xdr:colOff>165100</xdr:colOff>
      <xdr:row>94</xdr:row>
      <xdr:rowOff>16833</xdr:rowOff>
    </xdr:to>
    <xdr:sp macro="" textlink="">
      <xdr:nvSpPr>
        <xdr:cNvPr id="718" name="楕円 717"/>
        <xdr:cNvSpPr/>
      </xdr:nvSpPr>
      <xdr:spPr>
        <a:xfrm>
          <a:off x="14541500" y="16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33360</xdr:rowOff>
    </xdr:from>
    <xdr:ext cx="534377" cy="259045"/>
    <xdr:sp macro="" textlink="">
      <xdr:nvSpPr>
        <xdr:cNvPr id="719" name="テキスト ボックス 718"/>
        <xdr:cNvSpPr txBox="1"/>
      </xdr:nvSpPr>
      <xdr:spPr>
        <a:xfrm>
          <a:off x="14325111" y="15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84648</xdr:rowOff>
    </xdr:from>
    <xdr:to>
      <xdr:col>72</xdr:col>
      <xdr:colOff>38100</xdr:colOff>
      <xdr:row>94</xdr:row>
      <xdr:rowOff>14798</xdr:rowOff>
    </xdr:to>
    <xdr:sp macro="" textlink="">
      <xdr:nvSpPr>
        <xdr:cNvPr id="720" name="楕円 719"/>
        <xdr:cNvSpPr/>
      </xdr:nvSpPr>
      <xdr:spPr>
        <a:xfrm>
          <a:off x="13652500" y="16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31325</xdr:rowOff>
    </xdr:from>
    <xdr:ext cx="534377" cy="259045"/>
    <xdr:sp macro="" textlink="">
      <xdr:nvSpPr>
        <xdr:cNvPr id="721" name="テキスト ボックス 720"/>
        <xdr:cNvSpPr txBox="1"/>
      </xdr:nvSpPr>
      <xdr:spPr>
        <a:xfrm>
          <a:off x="13436111" y="158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144129</xdr:rowOff>
    </xdr:from>
    <xdr:to>
      <xdr:col>67</xdr:col>
      <xdr:colOff>101600</xdr:colOff>
      <xdr:row>92</xdr:row>
      <xdr:rowOff>74279</xdr:rowOff>
    </xdr:to>
    <xdr:sp macro="" textlink="">
      <xdr:nvSpPr>
        <xdr:cNvPr id="722" name="楕円 721"/>
        <xdr:cNvSpPr/>
      </xdr:nvSpPr>
      <xdr:spPr>
        <a:xfrm>
          <a:off x="12763500" y="15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90806</xdr:rowOff>
    </xdr:from>
    <xdr:ext cx="534377" cy="259045"/>
    <xdr:sp macro="" textlink="">
      <xdr:nvSpPr>
        <xdr:cNvPr id="723" name="テキスト ボックス 722"/>
        <xdr:cNvSpPr txBox="1"/>
      </xdr:nvSpPr>
      <xdr:spPr>
        <a:xfrm>
          <a:off x="12547111" y="155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7" name="直線コネクタ 74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0"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1" name="直線コネクタ 75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38735</xdr:rowOff>
    </xdr:from>
    <xdr:to>
      <xdr:col>116</xdr:col>
      <xdr:colOff>63500</xdr:colOff>
      <xdr:row>36</xdr:row>
      <xdr:rowOff>72834</xdr:rowOff>
    </xdr:to>
    <xdr:cxnSp macro="">
      <xdr:nvCxnSpPr>
        <xdr:cNvPr id="752" name="直線コネクタ 751"/>
        <xdr:cNvCxnSpPr/>
      </xdr:nvCxnSpPr>
      <xdr:spPr>
        <a:xfrm flipV="1">
          <a:off x="21323300" y="6210935"/>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53"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4" name="フローチャート: 判断 753"/>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157416</xdr:rowOff>
    </xdr:from>
    <xdr:to>
      <xdr:col>111</xdr:col>
      <xdr:colOff>177800</xdr:colOff>
      <xdr:row>36</xdr:row>
      <xdr:rowOff>72834</xdr:rowOff>
    </xdr:to>
    <xdr:cxnSp macro="">
      <xdr:nvCxnSpPr>
        <xdr:cNvPr id="755" name="直線コネクタ 754"/>
        <xdr:cNvCxnSpPr/>
      </xdr:nvCxnSpPr>
      <xdr:spPr>
        <a:xfrm>
          <a:off x="20434300" y="61581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57" name="テキスト ボックス 756"/>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157416</xdr:rowOff>
    </xdr:from>
    <xdr:to>
      <xdr:col>107</xdr:col>
      <xdr:colOff>50800</xdr:colOff>
      <xdr:row>36</xdr:row>
      <xdr:rowOff>63309</xdr:rowOff>
    </xdr:to>
    <xdr:cxnSp macro="">
      <xdr:nvCxnSpPr>
        <xdr:cNvPr id="758" name="直線コネクタ 757"/>
        <xdr:cNvCxnSpPr/>
      </xdr:nvCxnSpPr>
      <xdr:spPr>
        <a:xfrm flipV="1">
          <a:off x="19545300" y="615816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59" name="フローチャート: 判断 758"/>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0" name="テキスト ボックス 759"/>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63309</xdr:rowOff>
    </xdr:from>
    <xdr:to>
      <xdr:col>102</xdr:col>
      <xdr:colOff>114300</xdr:colOff>
      <xdr:row>36</xdr:row>
      <xdr:rowOff>118554</xdr:rowOff>
    </xdr:to>
    <xdr:cxnSp macro="">
      <xdr:nvCxnSpPr>
        <xdr:cNvPr id="761" name="直線コネクタ 760"/>
        <xdr:cNvCxnSpPr/>
      </xdr:nvCxnSpPr>
      <xdr:spPr>
        <a:xfrm flipV="1">
          <a:off x="18656300" y="6235509"/>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2" name="フローチャート: 判断 761"/>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3" name="テキスト ボックス 762"/>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4" name="フローチャート: 判断 763"/>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5" name="テキスト ボックス 764"/>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159385</xdr:rowOff>
    </xdr:from>
    <xdr:to>
      <xdr:col>116</xdr:col>
      <xdr:colOff>114300</xdr:colOff>
      <xdr:row>36</xdr:row>
      <xdr:rowOff>89535</xdr:rowOff>
    </xdr:to>
    <xdr:sp macro="" textlink="">
      <xdr:nvSpPr>
        <xdr:cNvPr id="771" name="楕円 770"/>
        <xdr:cNvSpPr/>
      </xdr:nvSpPr>
      <xdr:spPr>
        <a:xfrm>
          <a:off x="22110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10812</xdr:rowOff>
    </xdr:from>
    <xdr:ext cx="469744" cy="259045"/>
    <xdr:sp macro="" textlink="">
      <xdr:nvSpPr>
        <xdr:cNvPr id="772" name="諸支出金該当値テキスト"/>
        <xdr:cNvSpPr txBox="1"/>
      </xdr:nvSpPr>
      <xdr:spPr>
        <a:xfrm>
          <a:off x="22212300" y="60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22034</xdr:rowOff>
    </xdr:from>
    <xdr:to>
      <xdr:col>112</xdr:col>
      <xdr:colOff>38100</xdr:colOff>
      <xdr:row>36</xdr:row>
      <xdr:rowOff>123634</xdr:rowOff>
    </xdr:to>
    <xdr:sp macro="" textlink="">
      <xdr:nvSpPr>
        <xdr:cNvPr id="773" name="楕円 772"/>
        <xdr:cNvSpPr/>
      </xdr:nvSpPr>
      <xdr:spPr>
        <a:xfrm>
          <a:off x="21272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140161</xdr:rowOff>
    </xdr:from>
    <xdr:ext cx="469744" cy="259045"/>
    <xdr:sp macro="" textlink="">
      <xdr:nvSpPr>
        <xdr:cNvPr id="774" name="テキスト ボックス 773"/>
        <xdr:cNvSpPr txBox="1"/>
      </xdr:nvSpPr>
      <xdr:spPr>
        <a:xfrm>
          <a:off x="21088428" y="59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106616</xdr:rowOff>
    </xdr:from>
    <xdr:to>
      <xdr:col>107</xdr:col>
      <xdr:colOff>101600</xdr:colOff>
      <xdr:row>36</xdr:row>
      <xdr:rowOff>36766</xdr:rowOff>
    </xdr:to>
    <xdr:sp macro="" textlink="">
      <xdr:nvSpPr>
        <xdr:cNvPr id="775" name="楕円 774"/>
        <xdr:cNvSpPr/>
      </xdr:nvSpPr>
      <xdr:spPr>
        <a:xfrm>
          <a:off x="20383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53293</xdr:rowOff>
    </xdr:from>
    <xdr:ext cx="469744" cy="259045"/>
    <xdr:sp macro="" textlink="">
      <xdr:nvSpPr>
        <xdr:cNvPr id="776" name="テキスト ボックス 775"/>
        <xdr:cNvSpPr txBox="1"/>
      </xdr:nvSpPr>
      <xdr:spPr>
        <a:xfrm>
          <a:off x="20199428" y="58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12509</xdr:rowOff>
    </xdr:from>
    <xdr:to>
      <xdr:col>102</xdr:col>
      <xdr:colOff>165100</xdr:colOff>
      <xdr:row>36</xdr:row>
      <xdr:rowOff>114109</xdr:rowOff>
    </xdr:to>
    <xdr:sp macro="" textlink="">
      <xdr:nvSpPr>
        <xdr:cNvPr id="777" name="楕円 776"/>
        <xdr:cNvSpPr/>
      </xdr:nvSpPr>
      <xdr:spPr>
        <a:xfrm>
          <a:off x="19494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130636</xdr:rowOff>
    </xdr:from>
    <xdr:ext cx="469744" cy="259045"/>
    <xdr:sp macro="" textlink="">
      <xdr:nvSpPr>
        <xdr:cNvPr id="778" name="テキスト ボックス 777"/>
        <xdr:cNvSpPr txBox="1"/>
      </xdr:nvSpPr>
      <xdr:spPr>
        <a:xfrm>
          <a:off x="19310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67754</xdr:rowOff>
    </xdr:from>
    <xdr:to>
      <xdr:col>98</xdr:col>
      <xdr:colOff>38100</xdr:colOff>
      <xdr:row>36</xdr:row>
      <xdr:rowOff>169354</xdr:rowOff>
    </xdr:to>
    <xdr:sp macro="" textlink="">
      <xdr:nvSpPr>
        <xdr:cNvPr id="779" name="楕円 778"/>
        <xdr:cNvSpPr/>
      </xdr:nvSpPr>
      <xdr:spPr>
        <a:xfrm>
          <a:off x="186055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14431</xdr:rowOff>
    </xdr:from>
    <xdr:ext cx="469744" cy="259045"/>
    <xdr:sp macro="" textlink="">
      <xdr:nvSpPr>
        <xdr:cNvPr id="780" name="テキスト ボックス 779"/>
        <xdr:cNvSpPr txBox="1"/>
      </xdr:nvSpPr>
      <xdr:spPr>
        <a:xfrm>
          <a:off x="18421428"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188,503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ほか、年々上昇傾向にある。これは、民生費のうち児童福祉行政に要する経費である児童福祉費おいて子ども医療費助成を拡充したことや、社会福祉行政に要する経費である社会福祉費において対象者の増等による自立支援給付費の増加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年度は実質単年度収支の黒字化を達成したものの、地方交付税が減少傾向にあることや、豪雪による除排雪経費の増加等の臨時財政需要により、平成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年度より赤字が続いているが、財政調整基金の取崩し等により、実質収支額は継続的に黒字を確保している。</a:t>
          </a:r>
        </a:p>
        <a:p>
          <a:r>
            <a:rPr kumimoji="1" lang="ja-JP" altLang="en-US" sz="1400">
              <a:solidFill>
                <a:sysClr val="windowText" lastClr="000000"/>
              </a:solidFill>
              <a:latin typeface="ＭＳ ゴシック" pitchFamily="49" charset="-128"/>
              <a:ea typeface="ＭＳ ゴシック" pitchFamily="49" charset="-128"/>
            </a:rPr>
            <a:t>　今後も臨時財政需要が見込まれているため、より一層の行財政改革の取組により、健全な財政運営を図っていく。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おいて、年々収益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solidFill>
                <a:sysClr val="windowText" lastClr="000000"/>
              </a:solidFill>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solidFill>
                <a:sysClr val="windowText" lastClr="000000"/>
              </a:solidFill>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補助費や建設事業費、人件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123222637</v>
      </c>
      <c r="BO4" s="410"/>
      <c r="BP4" s="410"/>
      <c r="BQ4" s="410"/>
      <c r="BR4" s="410"/>
      <c r="BS4" s="410"/>
      <c r="BT4" s="410"/>
      <c r="BU4" s="411"/>
      <c r="BV4" s="409">
        <v>118740880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3.3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120936172</v>
      </c>
      <c r="BO5" s="447"/>
      <c r="BP5" s="447"/>
      <c r="BQ5" s="447"/>
      <c r="BR5" s="447"/>
      <c r="BS5" s="447"/>
      <c r="BT5" s="447"/>
      <c r="BU5" s="448"/>
      <c r="BV5" s="446">
        <v>116114625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93.5</v>
      </c>
      <c r="CU5" s="444"/>
      <c r="CV5" s="444"/>
      <c r="CW5" s="444"/>
      <c r="CX5" s="444"/>
      <c r="CY5" s="444"/>
      <c r="CZ5" s="444"/>
      <c r="DA5" s="445"/>
      <c r="DB5" s="443">
        <v>93.4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2286465</v>
      </c>
      <c r="BO6" s="447"/>
      <c r="BP6" s="447"/>
      <c r="BQ6" s="447"/>
      <c r="BR6" s="447"/>
      <c r="BS6" s="447"/>
      <c r="BT6" s="447"/>
      <c r="BU6" s="448"/>
      <c r="BV6" s="446">
        <v>2626255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100</v>
      </c>
      <c r="CU6" s="484"/>
      <c r="CV6" s="484"/>
      <c r="CW6" s="484"/>
      <c r="CX6" s="484"/>
      <c r="CY6" s="484"/>
      <c r="CZ6" s="484"/>
      <c r="DA6" s="485"/>
      <c r="DB6" s="483">
        <v>99.8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240738</v>
      </c>
      <c r="BO7" s="447"/>
      <c r="BP7" s="447"/>
      <c r="BQ7" s="447"/>
      <c r="BR7" s="447"/>
      <c r="BS7" s="447"/>
      <c r="BT7" s="447"/>
      <c r="BU7" s="448"/>
      <c r="BV7" s="446">
        <v>374691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66903372</v>
      </c>
      <c r="CU7" s="447"/>
      <c r="CV7" s="447"/>
      <c r="CW7" s="447"/>
      <c r="CX7" s="447"/>
      <c r="CY7" s="447"/>
      <c r="CZ7" s="447"/>
      <c r="DA7" s="448"/>
      <c r="DB7" s="446">
        <v>67406335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2045727</v>
      </c>
      <c r="BO8" s="447"/>
      <c r="BP8" s="447"/>
      <c r="BQ8" s="447"/>
      <c r="BR8" s="447"/>
      <c r="BS8" s="447"/>
      <c r="BT8" s="447"/>
      <c r="BU8" s="448"/>
      <c r="BV8" s="446">
        <v>2251564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0.56000000000000005</v>
      </c>
      <c r="CU8" s="487"/>
      <c r="CV8" s="487"/>
      <c r="CW8" s="487"/>
      <c r="CX8" s="487"/>
      <c r="CY8" s="487"/>
      <c r="CZ8" s="487"/>
      <c r="DA8" s="488"/>
      <c r="DB8" s="486">
        <v>0.55000000000000004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287648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-205837</v>
      </c>
      <c r="BO9" s="447"/>
      <c r="BP9" s="447"/>
      <c r="BQ9" s="447"/>
      <c r="BR9" s="447"/>
      <c r="BS9" s="447"/>
      <c r="BT9" s="447"/>
      <c r="BU9" s="448"/>
      <c r="BV9" s="446">
        <v>-345959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20.5</v>
      </c>
      <c r="CU9" s="444"/>
      <c r="CV9" s="444"/>
      <c r="CW9" s="444"/>
      <c r="CX9" s="444"/>
      <c r="CY9" s="444"/>
      <c r="CZ9" s="444"/>
      <c r="DA9" s="445"/>
      <c r="DB9" s="443">
        <v>21.7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299520</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1197</v>
      </c>
      <c r="BO10" s="447"/>
      <c r="BP10" s="447"/>
      <c r="BQ10" s="447"/>
      <c r="BR10" s="447"/>
      <c r="BS10" s="447"/>
      <c r="BT10" s="447"/>
      <c r="BU10" s="448"/>
      <c r="BV10" s="446">
        <v>2407</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286449</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287574</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3200000</v>
      </c>
      <c r="BO12" s="447"/>
      <c r="BP12" s="447"/>
      <c r="BQ12" s="447"/>
      <c r="BR12" s="447"/>
      <c r="BS12" s="447"/>
      <c r="BT12" s="447"/>
      <c r="BU12" s="448"/>
      <c r="BV12" s="446">
        <v>1400000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286624</v>
      </c>
      <c r="S13" s="528"/>
      <c r="T13" s="528"/>
      <c r="U13" s="528"/>
      <c r="V13" s="529"/>
      <c r="W13" s="462" t="s">
        <v>130</v>
      </c>
      <c r="X13" s="463"/>
      <c r="Y13" s="463"/>
      <c r="Z13" s="463"/>
      <c r="AA13" s="463"/>
      <c r="AB13" s="453"/>
      <c r="AC13" s="497">
        <v>3956</v>
      </c>
      <c r="AD13" s="498"/>
      <c r="AE13" s="498"/>
      <c r="AF13" s="498"/>
      <c r="AG13" s="537"/>
      <c r="AH13" s="497">
        <v>4382</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-3404640</v>
      </c>
      <c r="BO13" s="447"/>
      <c r="BP13" s="447"/>
      <c r="BQ13" s="447"/>
      <c r="BR13" s="447"/>
      <c r="BS13" s="447"/>
      <c r="BT13" s="447"/>
      <c r="BU13" s="448"/>
      <c r="BV13" s="446">
        <v>-1457103</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15.2</v>
      </c>
      <c r="CU13" s="444"/>
      <c r="CV13" s="444"/>
      <c r="CW13" s="444"/>
      <c r="CX13" s="444"/>
      <c r="CY13" s="444"/>
      <c r="CZ13" s="444"/>
      <c r="DA13" s="445"/>
      <c r="DB13" s="443">
        <v>14.6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290137</v>
      </c>
      <c r="S14" s="528"/>
      <c r="T14" s="528"/>
      <c r="U14" s="528"/>
      <c r="V14" s="529"/>
      <c r="W14" s="436"/>
      <c r="X14" s="437"/>
      <c r="Y14" s="437"/>
      <c r="Z14" s="437"/>
      <c r="AA14" s="437"/>
      <c r="AB14" s="426"/>
      <c r="AC14" s="530">
        <v>3.1</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104.3</v>
      </c>
      <c r="CU14" s="542"/>
      <c r="CV14" s="542"/>
      <c r="CW14" s="542"/>
      <c r="CX14" s="542"/>
      <c r="CY14" s="542"/>
      <c r="CZ14" s="542"/>
      <c r="DA14" s="543"/>
      <c r="DB14" s="541">
        <v>110.7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289250</v>
      </c>
      <c r="S15" s="528"/>
      <c r="T15" s="528"/>
      <c r="U15" s="528"/>
      <c r="V15" s="529"/>
      <c r="W15" s="462" t="s">
        <v>137</v>
      </c>
      <c r="X15" s="463"/>
      <c r="Y15" s="463"/>
      <c r="Z15" s="463"/>
      <c r="AA15" s="463"/>
      <c r="AB15" s="453"/>
      <c r="AC15" s="497">
        <v>19050</v>
      </c>
      <c r="AD15" s="498"/>
      <c r="AE15" s="498"/>
      <c r="AF15" s="498"/>
      <c r="AG15" s="537"/>
      <c r="AH15" s="497">
        <v>19341</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30011143</v>
      </c>
      <c r="BO15" s="410"/>
      <c r="BP15" s="410"/>
      <c r="BQ15" s="410"/>
      <c r="BR15" s="410"/>
      <c r="BS15" s="410"/>
      <c r="BT15" s="410"/>
      <c r="BU15" s="411"/>
      <c r="BV15" s="409">
        <v>30331902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15.1</v>
      </c>
      <c r="AD16" s="531"/>
      <c r="AE16" s="531"/>
      <c r="AF16" s="531"/>
      <c r="AG16" s="532"/>
      <c r="AH16" s="530">
        <v>15.2</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53991392</v>
      </c>
      <c r="BO16" s="447"/>
      <c r="BP16" s="447"/>
      <c r="BQ16" s="447"/>
      <c r="BR16" s="447"/>
      <c r="BS16" s="447"/>
      <c r="BT16" s="447"/>
      <c r="BU16" s="448"/>
      <c r="BV16" s="446">
        <v>54429067</v>
      </c>
      <c r="BW16" s="447"/>
      <c r="BX16" s="447"/>
      <c r="BY16" s="447"/>
      <c r="BZ16" s="447"/>
      <c r="CA16" s="447"/>
      <c r="CB16" s="447"/>
      <c r="CC16" s="448"/>
      <c r="CD16" s="180"/>
      <c r="CE16" s="553" t="s">
        <v>143</v>
      </c>
      <c r="CF16" s="553"/>
      <c r="CG16" s="553"/>
      <c r="CH16" s="553"/>
      <c r="CI16" s="553"/>
      <c r="CJ16" s="553"/>
      <c r="CK16" s="553"/>
      <c r="CL16" s="553"/>
      <c r="CM16" s="553"/>
      <c r="CN16" s="553"/>
      <c r="CO16" s="553"/>
      <c r="CP16" s="553"/>
      <c r="CQ16" s="553"/>
      <c r="CR16" s="553"/>
      <c r="CS16" s="554"/>
      <c r="CT16" s="443">
        <v>15.6</v>
      </c>
      <c r="CU16" s="444"/>
      <c r="CV16" s="444"/>
      <c r="CW16" s="444"/>
      <c r="CX16" s="444"/>
      <c r="CY16" s="444"/>
      <c r="CZ16" s="444"/>
      <c r="DA16" s="445"/>
      <c r="DB16" s="443">
        <v>7.8</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141</v>
      </c>
      <c r="S17" s="548"/>
      <c r="T17" s="548"/>
      <c r="U17" s="548"/>
      <c r="V17" s="549"/>
      <c r="W17" s="462" t="s">
        <v>145</v>
      </c>
      <c r="X17" s="463"/>
      <c r="Y17" s="463"/>
      <c r="Z17" s="463"/>
      <c r="AA17" s="463"/>
      <c r="AB17" s="453"/>
      <c r="AC17" s="497">
        <v>102763</v>
      </c>
      <c r="AD17" s="498"/>
      <c r="AE17" s="498"/>
      <c r="AF17" s="498"/>
      <c r="AG17" s="537"/>
      <c r="AH17" s="497">
        <v>103571</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38266098</v>
      </c>
      <c r="BO17" s="447"/>
      <c r="BP17" s="447"/>
      <c r="BQ17" s="447"/>
      <c r="BR17" s="447"/>
      <c r="BS17" s="447"/>
      <c r="BT17" s="447"/>
      <c r="BU17" s="448"/>
      <c r="BV17" s="446">
        <v>38627433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824.61</v>
      </c>
      <c r="M18" s="559"/>
      <c r="N18" s="559"/>
      <c r="O18" s="559"/>
      <c r="P18" s="559"/>
      <c r="Q18" s="559"/>
      <c r="R18" s="560"/>
      <c r="S18" s="560"/>
      <c r="T18" s="560"/>
      <c r="U18" s="560"/>
      <c r="V18" s="561"/>
      <c r="W18" s="464"/>
      <c r="X18" s="465"/>
      <c r="Y18" s="465"/>
      <c r="Z18" s="465"/>
      <c r="AA18" s="465"/>
      <c r="AB18" s="456"/>
      <c r="AC18" s="562">
        <v>81.7</v>
      </c>
      <c r="AD18" s="563"/>
      <c r="AE18" s="563"/>
      <c r="AF18" s="563"/>
      <c r="AG18" s="564"/>
      <c r="AH18" s="562">
        <v>81.400000000000006</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65346311</v>
      </c>
      <c r="BO18" s="447"/>
      <c r="BP18" s="447"/>
      <c r="BQ18" s="447"/>
      <c r="BR18" s="447"/>
      <c r="BS18" s="447"/>
      <c r="BT18" s="447"/>
      <c r="BU18" s="448"/>
      <c r="BV18" s="446">
        <v>65052400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349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77750626</v>
      </c>
      <c r="BO19" s="447"/>
      <c r="BP19" s="447"/>
      <c r="BQ19" s="447"/>
      <c r="BR19" s="447"/>
      <c r="BS19" s="447"/>
      <c r="BT19" s="447"/>
      <c r="BU19" s="448"/>
      <c r="BV19" s="446">
        <v>75918221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118234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145146554</v>
      </c>
      <c r="BO23" s="447"/>
      <c r="BP23" s="447"/>
      <c r="BQ23" s="447"/>
      <c r="BR23" s="447"/>
      <c r="BS23" s="447"/>
      <c r="BT23" s="447"/>
      <c r="BU23" s="448"/>
      <c r="BV23" s="446">
        <v>151191084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7500</v>
      </c>
      <c r="R24" s="498"/>
      <c r="S24" s="498"/>
      <c r="T24" s="498"/>
      <c r="U24" s="498"/>
      <c r="V24" s="537"/>
      <c r="W24" s="596"/>
      <c r="X24" s="584"/>
      <c r="Y24" s="585"/>
      <c r="Z24" s="496" t="s">
        <v>161</v>
      </c>
      <c r="AA24" s="476"/>
      <c r="AB24" s="476"/>
      <c r="AC24" s="476"/>
      <c r="AD24" s="476"/>
      <c r="AE24" s="476"/>
      <c r="AF24" s="476"/>
      <c r="AG24" s="477"/>
      <c r="AH24" s="497">
        <v>1393</v>
      </c>
      <c r="AI24" s="498"/>
      <c r="AJ24" s="498"/>
      <c r="AK24" s="498"/>
      <c r="AL24" s="537"/>
      <c r="AM24" s="497">
        <v>4280689</v>
      </c>
      <c r="AN24" s="498"/>
      <c r="AO24" s="498"/>
      <c r="AP24" s="498"/>
      <c r="AQ24" s="498"/>
      <c r="AR24" s="537"/>
      <c r="AS24" s="497">
        <v>3073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91184420</v>
      </c>
      <c r="BO24" s="447"/>
      <c r="BP24" s="447"/>
      <c r="BQ24" s="447"/>
      <c r="BR24" s="447"/>
      <c r="BS24" s="447"/>
      <c r="BT24" s="447"/>
      <c r="BU24" s="448"/>
      <c r="BV24" s="446">
        <v>93050617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2</v>
      </c>
      <c r="M25" s="498"/>
      <c r="N25" s="498"/>
      <c r="O25" s="498"/>
      <c r="P25" s="537"/>
      <c r="Q25" s="497">
        <v>6698</v>
      </c>
      <c r="R25" s="498"/>
      <c r="S25" s="498"/>
      <c r="T25" s="498"/>
      <c r="U25" s="498"/>
      <c r="V25" s="537"/>
      <c r="W25" s="596"/>
      <c r="X25" s="584"/>
      <c r="Y25" s="585"/>
      <c r="Z25" s="496" t="s">
        <v>164</v>
      </c>
      <c r="AA25" s="476"/>
      <c r="AB25" s="476"/>
      <c r="AC25" s="476"/>
      <c r="AD25" s="476"/>
      <c r="AE25" s="476"/>
      <c r="AF25" s="476"/>
      <c r="AG25" s="477"/>
      <c r="AH25" s="497" t="s">
        <v>120</v>
      </c>
      <c r="AI25" s="498"/>
      <c r="AJ25" s="498"/>
      <c r="AK25" s="498"/>
      <c r="AL25" s="537"/>
      <c r="AM25" s="497" t="s">
        <v>120</v>
      </c>
      <c r="AN25" s="498"/>
      <c r="AO25" s="498"/>
      <c r="AP25" s="498"/>
      <c r="AQ25" s="498"/>
      <c r="AR25" s="537"/>
      <c r="AS25" s="497" t="s">
        <v>120</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26450154</v>
      </c>
      <c r="BO25" s="410"/>
      <c r="BP25" s="410"/>
      <c r="BQ25" s="410"/>
      <c r="BR25" s="410"/>
      <c r="BS25" s="410"/>
      <c r="BT25" s="410"/>
      <c r="BU25" s="411"/>
      <c r="BV25" s="409">
        <v>32639890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5944</v>
      </c>
      <c r="R26" s="498"/>
      <c r="S26" s="498"/>
      <c r="T26" s="498"/>
      <c r="U26" s="498"/>
      <c r="V26" s="537"/>
      <c r="W26" s="596"/>
      <c r="X26" s="584"/>
      <c r="Y26" s="585"/>
      <c r="Z26" s="496" t="s">
        <v>167</v>
      </c>
      <c r="AA26" s="606"/>
      <c r="AB26" s="606"/>
      <c r="AC26" s="606"/>
      <c r="AD26" s="606"/>
      <c r="AE26" s="606"/>
      <c r="AF26" s="606"/>
      <c r="AG26" s="607"/>
      <c r="AH26" s="497">
        <v>195</v>
      </c>
      <c r="AI26" s="498"/>
      <c r="AJ26" s="498"/>
      <c r="AK26" s="498"/>
      <c r="AL26" s="537"/>
      <c r="AM26" s="497">
        <v>651105</v>
      </c>
      <c r="AN26" s="498"/>
      <c r="AO26" s="498"/>
      <c r="AP26" s="498"/>
      <c r="AQ26" s="498"/>
      <c r="AR26" s="537"/>
      <c r="AS26" s="497">
        <v>3339</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v>100000</v>
      </c>
      <c r="BO26" s="447"/>
      <c r="BP26" s="447"/>
      <c r="BQ26" s="447"/>
      <c r="BR26" s="447"/>
      <c r="BS26" s="447"/>
      <c r="BT26" s="447"/>
      <c r="BU26" s="448"/>
      <c r="BV26" s="446">
        <v>100000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6130</v>
      </c>
      <c r="R27" s="498"/>
      <c r="S27" s="498"/>
      <c r="T27" s="498"/>
      <c r="U27" s="498"/>
      <c r="V27" s="537"/>
      <c r="W27" s="596"/>
      <c r="X27" s="584"/>
      <c r="Y27" s="585"/>
      <c r="Z27" s="496" t="s">
        <v>170</v>
      </c>
      <c r="AA27" s="476"/>
      <c r="AB27" s="476"/>
      <c r="AC27" s="476"/>
      <c r="AD27" s="476"/>
      <c r="AE27" s="476"/>
      <c r="AF27" s="476"/>
      <c r="AG27" s="477"/>
      <c r="AH27" s="497">
        <v>22</v>
      </c>
      <c r="AI27" s="498"/>
      <c r="AJ27" s="498"/>
      <c r="AK27" s="498"/>
      <c r="AL27" s="537"/>
      <c r="AM27" s="497">
        <v>84502</v>
      </c>
      <c r="AN27" s="498"/>
      <c r="AO27" s="498"/>
      <c r="AP27" s="498"/>
      <c r="AQ27" s="498"/>
      <c r="AR27" s="537"/>
      <c r="AS27" s="497">
        <v>3841</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t="s">
        <v>172</v>
      </c>
      <c r="BO27" s="620"/>
      <c r="BP27" s="620"/>
      <c r="BQ27" s="620"/>
      <c r="BR27" s="620"/>
      <c r="BS27" s="620"/>
      <c r="BT27" s="620"/>
      <c r="BU27" s="621"/>
      <c r="BV27" s="619" t="s">
        <v>120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5620</v>
      </c>
      <c r="R28" s="498"/>
      <c r="S28" s="498"/>
      <c r="T28" s="498"/>
      <c r="U28" s="498"/>
      <c r="V28" s="537"/>
      <c r="W28" s="596"/>
      <c r="X28" s="584"/>
      <c r="Y28" s="585"/>
      <c r="Z28" s="496" t="s">
        <v>174</v>
      </c>
      <c r="AA28" s="476"/>
      <c r="AB28" s="476"/>
      <c r="AC28" s="476"/>
      <c r="AD28" s="476"/>
      <c r="AE28" s="476"/>
      <c r="AF28" s="476"/>
      <c r="AG28" s="477"/>
      <c r="AH28" s="497" t="s">
        <v>172</v>
      </c>
      <c r="AI28" s="498"/>
      <c r="AJ28" s="498"/>
      <c r="AK28" s="498"/>
      <c r="AL28" s="537"/>
      <c r="AM28" s="497" t="s">
        <v>120</v>
      </c>
      <c r="AN28" s="498"/>
      <c r="AO28" s="498"/>
      <c r="AP28" s="498"/>
      <c r="AQ28" s="498"/>
      <c r="AR28" s="537"/>
      <c r="AS28" s="497" t="s">
        <v>120</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2275511</v>
      </c>
      <c r="BO28" s="410"/>
      <c r="BP28" s="410"/>
      <c r="BQ28" s="410"/>
      <c r="BR28" s="410"/>
      <c r="BS28" s="410"/>
      <c r="BT28" s="410"/>
      <c r="BU28" s="411"/>
      <c r="BV28" s="409">
        <v>4274314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33</v>
      </c>
      <c r="M29" s="498"/>
      <c r="N29" s="498"/>
      <c r="O29" s="498"/>
      <c r="P29" s="537"/>
      <c r="Q29" s="497">
        <v>5410</v>
      </c>
      <c r="R29" s="498"/>
      <c r="S29" s="498"/>
      <c r="T29" s="498"/>
      <c r="U29" s="498"/>
      <c r="V29" s="537"/>
      <c r="W29" s="597"/>
      <c r="X29" s="598"/>
      <c r="Y29" s="599"/>
      <c r="Z29" s="496" t="s">
        <v>177</v>
      </c>
      <c r="AA29" s="476"/>
      <c r="AB29" s="476"/>
      <c r="AC29" s="476"/>
      <c r="AD29" s="476"/>
      <c r="AE29" s="476"/>
      <c r="AF29" s="476"/>
      <c r="AG29" s="477"/>
      <c r="AH29" s="497">
        <v>1415</v>
      </c>
      <c r="AI29" s="498"/>
      <c r="AJ29" s="498"/>
      <c r="AK29" s="498"/>
      <c r="AL29" s="537"/>
      <c r="AM29" s="497">
        <v>4365191</v>
      </c>
      <c r="AN29" s="498"/>
      <c r="AO29" s="498"/>
      <c r="AP29" s="498"/>
      <c r="AQ29" s="498"/>
      <c r="AR29" s="537"/>
      <c r="AS29" s="497">
        <v>3085</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3017081</v>
      </c>
      <c r="BO29" s="447"/>
      <c r="BP29" s="447"/>
      <c r="BQ29" s="447"/>
      <c r="BR29" s="447"/>
      <c r="BS29" s="447"/>
      <c r="BT29" s="447"/>
      <c r="BU29" s="448"/>
      <c r="BV29" s="446">
        <v>3016780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94.5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8068469</v>
      </c>
      <c r="BO30" s="620"/>
      <c r="BP30" s="620"/>
      <c r="BQ30" s="620"/>
      <c r="BR30" s="620"/>
      <c r="BS30" s="620"/>
      <c r="BT30" s="620"/>
      <c r="BU30" s="621"/>
      <c r="BV30" s="619">
        <v>6299450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186</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競輪事業特別会計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病院事業会計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IF('各会計、関係団体の財政状況及び健全化判断比率'!B36="","",'各会計、関係団体の財政状況及び健全化判断比率'!B36)</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青森地域広域事務組合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青森市土地開発公社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母子父子寡婦福祉資金貸付金特別会計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IF('各会計、関係団体の財政状況及び健全化判断比率'!B37="","",'各会計、関係団体の財政状況及び健全化判断比率'!B37)</f>
        <v>卸売市場事業特別会計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津軽広域水道企業団津軽事業部</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青森市観光レクリエーション振興財団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IF('各会計、関係団体の財政状況及び健全化判断比率'!B35="","",'各会計、関係団体の財政状況及び健全化判断比率'!B35)</f>
        <v>自動車運送事業会計</v>
      </c>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IF('各会計、関係団体の財政状況及び健全化判断比率'!B38="","",'各会計、関係団体の財政状況及び健全化判断比率'!B38)</f>
        <v>農業集落排水事業特別会計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黒石地区清掃施設組合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青森市シルバー人材センター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IF('各会計、関係団体の財政状況及び健全化判断比率'!B39="","",'各会計、関係団体の財政状況及び健全化判断比率'!B39)</f>
        <v>宅地造成事業特別会計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南黒地方福祉事務組合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青森市文化スポーツ振興公社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青森県後期高齢者医療広域連合（一般会計）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アップルヒル</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青森県後期高齢者医療広域連合（特別会計）</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青森学術文化振興財団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青森県市長会館管理組合</v>
      </c>
      <c r="BZ40" s="633"/>
      <c r="CA40" s="633"/>
      <c r="CB40" s="633"/>
      <c r="CC40" s="633"/>
      <c r="CD40" s="633"/>
      <c r="CE40" s="633"/>
      <c r="CF40" s="633"/>
      <c r="CG40" s="633"/>
      <c r="CH40" s="633"/>
      <c r="CI40" s="633"/>
      <c r="CJ40" s="633"/>
      <c r="CK40" s="633"/>
      <c r="CL40" s="633"/>
      <c r="CM40" s="633"/>
      <c r="CN40" s="193"/>
      <c r="CO40" s="632">
        <f t="shared" si="3"/>
        <v>29</v>
      </c>
      <c r="CP40" s="632"/>
      <c r="CQ40" s="633" t="str">
        <f>IF('各会計、関係団体の財政状況及び健全化判断比率'!BS13="","",'各会計、関係団体の財政状況及び健全化判断比率'!BS13)</f>
        <v>公立大学法人青森公立大学</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青森県交通災害共済組合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LzrUKTalNm4gXVXdjRbutRYc9DNfi54O7akJB2vPhkf1gYIgsCgkFnWStqgio8suTfzqfrtjBX4blkxZLAUg==" saltValue="9i9Jb7mrSWE46XURzkW/BA==" spinCount="100000" sheet="1" objects="1" scenarios="1"/>
  <customSheetViews>
    <customSheetView guid="{6312F4FF-D0A3-4885-996D-2C428543F68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7" t="s">
        <v>555</v>
      </c>
      <c r="D34" s="1227"/>
      <c r="E34" s="1228"/>
      <c r="F34" s="32">
        <v>0.56000000000000005</v>
      </c>
      <c r="G34" s="33" t="s">
        <v>556</v>
      </c>
      <c r="H34" s="33" t="s">
        <v>557</v>
      </c>
      <c r="I34" s="33" t="s">
        <v>558</v>
      </c>
      <c r="J34" s="34" t="s">
        <v>559</v>
      </c>
      <c r="K34" s="22"/>
      <c r="L34" s="22"/>
      <c r="M34" s="22"/>
      <c r="N34" s="22"/>
      <c r="O34" s="22"/>
      <c r="P34" s="22"/>
    </row>
    <row r="35" spans="1:16" ht="39" customHeight="1" x14ac:dyDescent="0.15">
      <c r="A35" s="22"/>
      <c r="B35" s="35"/>
      <c r="C35" s="1221" t="s">
        <v>560</v>
      </c>
      <c r="D35" s="1222"/>
      <c r="E35" s="1223"/>
      <c r="F35" s="36">
        <v>0</v>
      </c>
      <c r="G35" s="37">
        <v>0</v>
      </c>
      <c r="H35" s="37" t="s">
        <v>561</v>
      </c>
      <c r="I35" s="37" t="s">
        <v>562</v>
      </c>
      <c r="J35" s="38" t="s">
        <v>563</v>
      </c>
      <c r="K35" s="22"/>
      <c r="L35" s="22"/>
      <c r="M35" s="22"/>
      <c r="N35" s="22"/>
      <c r="O35" s="22"/>
      <c r="P35" s="22"/>
    </row>
    <row r="36" spans="1:16" ht="39" customHeight="1" x14ac:dyDescent="0.15">
      <c r="A36" s="22"/>
      <c r="B36" s="35"/>
      <c r="C36" s="1221" t="s">
        <v>564</v>
      </c>
      <c r="D36" s="1222"/>
      <c r="E36" s="1223"/>
      <c r="F36" s="36">
        <v>9.48</v>
      </c>
      <c r="G36" s="37">
        <v>11.59</v>
      </c>
      <c r="H36" s="37">
        <v>11.07</v>
      </c>
      <c r="I36" s="37">
        <v>11.73</v>
      </c>
      <c r="J36" s="38">
        <v>11.65</v>
      </c>
      <c r="K36" s="22"/>
      <c r="L36" s="22"/>
      <c r="M36" s="22"/>
      <c r="N36" s="22"/>
      <c r="O36" s="22"/>
      <c r="P36" s="22"/>
    </row>
    <row r="37" spans="1:16" ht="39" customHeight="1" x14ac:dyDescent="0.15">
      <c r="A37" s="22"/>
      <c r="B37" s="35"/>
      <c r="C37" s="1221" t="s">
        <v>565</v>
      </c>
      <c r="D37" s="1222"/>
      <c r="E37" s="1223"/>
      <c r="F37" s="36">
        <v>2.2799999999999998</v>
      </c>
      <c r="G37" s="37">
        <v>3.63</v>
      </c>
      <c r="H37" s="37">
        <v>3.8</v>
      </c>
      <c r="I37" s="37">
        <v>3.41</v>
      </c>
      <c r="J37" s="38">
        <v>3.14</v>
      </c>
      <c r="K37" s="22"/>
      <c r="L37" s="22"/>
      <c r="M37" s="22"/>
      <c r="N37" s="22"/>
      <c r="O37" s="22"/>
      <c r="P37" s="22"/>
    </row>
    <row r="38" spans="1:16" ht="39" customHeight="1" x14ac:dyDescent="0.15">
      <c r="A38" s="22"/>
      <c r="B38" s="35"/>
      <c r="C38" s="1221" t="s">
        <v>566</v>
      </c>
      <c r="D38" s="1222"/>
      <c r="E38" s="1223"/>
      <c r="F38" s="36">
        <v>0.01</v>
      </c>
      <c r="G38" s="37">
        <v>0.82</v>
      </c>
      <c r="H38" s="37">
        <v>0.25</v>
      </c>
      <c r="I38" s="37">
        <v>1.07</v>
      </c>
      <c r="J38" s="38">
        <v>1.84</v>
      </c>
      <c r="K38" s="22"/>
      <c r="L38" s="22"/>
      <c r="M38" s="22"/>
      <c r="N38" s="22"/>
      <c r="O38" s="22"/>
      <c r="P38" s="22"/>
    </row>
    <row r="39" spans="1:16" ht="39" customHeight="1" x14ac:dyDescent="0.15">
      <c r="A39" s="22"/>
      <c r="B39" s="35"/>
      <c r="C39" s="1221" t="s">
        <v>567</v>
      </c>
      <c r="D39" s="1222"/>
      <c r="E39" s="1223"/>
      <c r="F39" s="36">
        <v>0.45</v>
      </c>
      <c r="G39" s="37">
        <v>0.41</v>
      </c>
      <c r="H39" s="37" t="s">
        <v>568</v>
      </c>
      <c r="I39" s="37">
        <v>7.0000000000000007E-2</v>
      </c>
      <c r="J39" s="38">
        <v>0.89</v>
      </c>
      <c r="K39" s="22"/>
      <c r="L39" s="22"/>
      <c r="M39" s="22"/>
      <c r="N39" s="22"/>
      <c r="O39" s="22"/>
      <c r="P39" s="22"/>
    </row>
    <row r="40" spans="1:16" ht="39" customHeight="1" x14ac:dyDescent="0.15">
      <c r="A40" s="22"/>
      <c r="B40" s="35"/>
      <c r="C40" s="1221" t="s">
        <v>569</v>
      </c>
      <c r="D40" s="1222"/>
      <c r="E40" s="1223"/>
      <c r="F40" s="36">
        <v>0.55000000000000004</v>
      </c>
      <c r="G40" s="37">
        <v>0.55000000000000004</v>
      </c>
      <c r="H40" s="37">
        <v>0.56000000000000005</v>
      </c>
      <c r="I40" s="37">
        <v>0.56999999999999995</v>
      </c>
      <c r="J40" s="38">
        <v>0.57999999999999996</v>
      </c>
      <c r="K40" s="22"/>
      <c r="L40" s="22"/>
      <c r="M40" s="22"/>
      <c r="N40" s="22"/>
      <c r="O40" s="22"/>
      <c r="P40" s="22"/>
    </row>
    <row r="41" spans="1:16" ht="39" customHeight="1" x14ac:dyDescent="0.15">
      <c r="A41" s="22"/>
      <c r="B41" s="35"/>
      <c r="C41" s="1221" t="s">
        <v>570</v>
      </c>
      <c r="D41" s="1222"/>
      <c r="E41" s="1223"/>
      <c r="F41" s="36">
        <v>0.11</v>
      </c>
      <c r="G41" s="37">
        <v>0.11</v>
      </c>
      <c r="H41" s="37">
        <v>0.21</v>
      </c>
      <c r="I41" s="37">
        <v>0.19</v>
      </c>
      <c r="J41" s="38">
        <v>0.22</v>
      </c>
      <c r="K41" s="22"/>
      <c r="L41" s="22"/>
      <c r="M41" s="22"/>
      <c r="N41" s="22"/>
      <c r="O41" s="22"/>
      <c r="P41" s="22"/>
    </row>
    <row r="42" spans="1:16" ht="39" customHeight="1" x14ac:dyDescent="0.15">
      <c r="A42" s="22"/>
      <c r="B42" s="39"/>
      <c r="C42" s="1221" t="s">
        <v>571</v>
      </c>
      <c r="D42" s="1222"/>
      <c r="E42" s="1223"/>
      <c r="F42" s="36" t="s">
        <v>572</v>
      </c>
      <c r="G42" s="37" t="s">
        <v>573</v>
      </c>
      <c r="H42" s="37" t="s">
        <v>574</v>
      </c>
      <c r="I42" s="37" t="s">
        <v>575</v>
      </c>
      <c r="J42" s="38" t="s">
        <v>504</v>
      </c>
      <c r="K42" s="22"/>
      <c r="L42" s="22"/>
      <c r="M42" s="22"/>
      <c r="N42" s="22"/>
      <c r="O42" s="22"/>
      <c r="P42" s="22"/>
    </row>
    <row r="43" spans="1:16" ht="39" customHeight="1" thickBot="1" x14ac:dyDescent="0.2">
      <c r="A43" s="22"/>
      <c r="B43" s="40"/>
      <c r="C43" s="1224" t="s">
        <v>576</v>
      </c>
      <c r="D43" s="1225"/>
      <c r="E43" s="1226"/>
      <c r="F43" s="41">
        <v>0.19</v>
      </c>
      <c r="G43" s="42">
        <v>0.17</v>
      </c>
      <c r="H43" s="42">
        <v>0.95</v>
      </c>
      <c r="I43" s="42">
        <v>0.2</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WPfWsNU7Fd3rvQNyEgjMPjqG6DRrC6pg4BdK5lr2Y3Z0K20HOJtU33gus3b4sBap+34Ui4Me3BR4yafU1/6gA==" saltValue="9EFRcFxx5B5sGx3nz0Ksxg==" spinCount="100000" sheet="1" objects="1" scenarios="1"/>
  <customSheetViews>
    <customSheetView guid="{6312F4FF-D0A3-4885-996D-2C428543F682}" scale="70" showGridLines="0" fitToPage="1" hiddenRows="1" hiddenColumns="1" topLeftCell="B35">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20796</v>
      </c>
      <c r="L45" s="60">
        <v>16997</v>
      </c>
      <c r="M45" s="60">
        <v>16876</v>
      </c>
      <c r="N45" s="60">
        <v>16799</v>
      </c>
      <c r="O45" s="61">
        <v>16379</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504</v>
      </c>
      <c r="L46" s="64" t="s">
        <v>504</v>
      </c>
      <c r="M46" s="64" t="s">
        <v>504</v>
      </c>
      <c r="N46" s="64" t="s">
        <v>504</v>
      </c>
      <c r="O46" s="65" t="s">
        <v>504</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504</v>
      </c>
      <c r="L47" s="64" t="s">
        <v>504</v>
      </c>
      <c r="M47" s="64" t="s">
        <v>504</v>
      </c>
      <c r="N47" s="64" t="s">
        <v>504</v>
      </c>
      <c r="O47" s="65" t="s">
        <v>504</v>
      </c>
      <c r="P47" s="48"/>
      <c r="Q47" s="48"/>
      <c r="R47" s="48"/>
      <c r="S47" s="48"/>
      <c r="T47" s="48"/>
      <c r="U47" s="48"/>
    </row>
    <row r="48" spans="1:21" ht="30.75" customHeight="1" x14ac:dyDescent="0.15">
      <c r="A48" s="48"/>
      <c r="B48" s="1239"/>
      <c r="C48" s="1240"/>
      <c r="D48" s="62"/>
      <c r="E48" s="1231" t="s">
        <v>15</v>
      </c>
      <c r="F48" s="1231"/>
      <c r="G48" s="1231"/>
      <c r="H48" s="1231"/>
      <c r="I48" s="1231"/>
      <c r="J48" s="1232"/>
      <c r="K48" s="63">
        <v>2643</v>
      </c>
      <c r="L48" s="64">
        <v>2785</v>
      </c>
      <c r="M48" s="64">
        <v>3002</v>
      </c>
      <c r="N48" s="64">
        <v>2768</v>
      </c>
      <c r="O48" s="65">
        <v>2845</v>
      </c>
      <c r="P48" s="48"/>
      <c r="Q48" s="48"/>
      <c r="R48" s="48"/>
      <c r="S48" s="48"/>
      <c r="T48" s="48"/>
      <c r="U48" s="48"/>
    </row>
    <row r="49" spans="1:21" ht="30.75" customHeight="1" x14ac:dyDescent="0.15">
      <c r="A49" s="48"/>
      <c r="B49" s="1239"/>
      <c r="C49" s="1240"/>
      <c r="D49" s="62"/>
      <c r="E49" s="1231" t="s">
        <v>16</v>
      </c>
      <c r="F49" s="1231"/>
      <c r="G49" s="1231"/>
      <c r="H49" s="1231"/>
      <c r="I49" s="1231"/>
      <c r="J49" s="1232"/>
      <c r="K49" s="63">
        <v>448</v>
      </c>
      <c r="L49" s="64">
        <v>262</v>
      </c>
      <c r="M49" s="64">
        <v>149</v>
      </c>
      <c r="N49" s="64">
        <v>205</v>
      </c>
      <c r="O49" s="65">
        <v>223</v>
      </c>
      <c r="P49" s="48"/>
      <c r="Q49" s="48"/>
      <c r="R49" s="48"/>
      <c r="S49" s="48"/>
      <c r="T49" s="48"/>
      <c r="U49" s="48"/>
    </row>
    <row r="50" spans="1:21" ht="30.75" customHeight="1" x14ac:dyDescent="0.15">
      <c r="A50" s="48"/>
      <c r="B50" s="1239"/>
      <c r="C50" s="1240"/>
      <c r="D50" s="62"/>
      <c r="E50" s="1231" t="s">
        <v>17</v>
      </c>
      <c r="F50" s="1231"/>
      <c r="G50" s="1231"/>
      <c r="H50" s="1231"/>
      <c r="I50" s="1231"/>
      <c r="J50" s="1232"/>
      <c r="K50" s="63">
        <v>38</v>
      </c>
      <c r="L50" s="64">
        <v>39</v>
      </c>
      <c r="M50" s="64">
        <v>45</v>
      </c>
      <c r="N50" s="64">
        <v>97</v>
      </c>
      <c r="O50" s="65">
        <v>62</v>
      </c>
      <c r="P50" s="48"/>
      <c r="Q50" s="48"/>
      <c r="R50" s="48"/>
      <c r="S50" s="48"/>
      <c r="T50" s="48"/>
      <c r="U50" s="48"/>
    </row>
    <row r="51" spans="1:21" ht="30.75" customHeight="1" x14ac:dyDescent="0.15">
      <c r="A51" s="48"/>
      <c r="B51" s="1241"/>
      <c r="C51" s="1242"/>
      <c r="D51" s="66"/>
      <c r="E51" s="1231" t="s">
        <v>18</v>
      </c>
      <c r="F51" s="1231"/>
      <c r="G51" s="1231"/>
      <c r="H51" s="1231"/>
      <c r="I51" s="1231"/>
      <c r="J51" s="1232"/>
      <c r="K51" s="63">
        <v>0</v>
      </c>
      <c r="L51" s="64">
        <v>0</v>
      </c>
      <c r="M51" s="64" t="s">
        <v>504</v>
      </c>
      <c r="N51" s="64" t="s">
        <v>504</v>
      </c>
      <c r="O51" s="65" t="s">
        <v>504</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15742</v>
      </c>
      <c r="L52" s="64">
        <v>12141</v>
      </c>
      <c r="M52" s="64">
        <v>11436</v>
      </c>
      <c r="N52" s="64">
        <v>11245</v>
      </c>
      <c r="O52" s="65">
        <v>10755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8183</v>
      </c>
      <c r="L53" s="69">
        <v>7942</v>
      </c>
      <c r="M53" s="69">
        <v>8636</v>
      </c>
      <c r="N53" s="69">
        <v>8624</v>
      </c>
      <c r="O53" s="70">
        <v>8754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HEk/jwDAAyLVXGT7nLG6ROmyOBgQ4k50Neu1GTQFQ4aLsUA9458LVKe7/IdIItj+LFltDaGtBKWuevnUdFQaA==" saltValue="r0jkB+VOVR6Es6brm5Zg/A==" spinCount="100000" sheet="1" objects="1" scenarios="1"/>
  <customSheetViews>
    <customSheetView guid="{6312F4FF-D0A3-4885-996D-2C428543F682}" scale="55" showGridLines="0" fitToPage="1" hiddenRows="1" hiddenColumns="1" topLeftCell="A28">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5" t="s">
        <v>24</v>
      </c>
      <c r="C41" s="1246"/>
      <c r="D41" s="81"/>
      <c r="E41" s="1251" t="s">
        <v>25</v>
      </c>
      <c r="F41" s="1251"/>
      <c r="G41" s="1251"/>
      <c r="H41" s="1252"/>
      <c r="I41" s="82">
        <v>167042</v>
      </c>
      <c r="J41" s="83">
        <v>164826</v>
      </c>
      <c r="K41" s="83">
        <v>158849</v>
      </c>
      <c r="L41" s="83">
        <v>151191</v>
      </c>
      <c r="M41" s="84">
        <v>145147</v>
      </c>
    </row>
    <row r="42" spans="2:13" ht="27.75" customHeight="1" x14ac:dyDescent="0.15">
      <c r="B42" s="1247"/>
      <c r="C42" s="1248"/>
      <c r="D42" s="85"/>
      <c r="E42" s="1253" t="s">
        <v>26</v>
      </c>
      <c r="F42" s="1253"/>
      <c r="G42" s="1253"/>
      <c r="H42" s="1254"/>
      <c r="I42" s="86">
        <v>7145</v>
      </c>
      <c r="J42" s="87">
        <v>3731</v>
      </c>
      <c r="K42" s="87">
        <v>3681</v>
      </c>
      <c r="L42" s="87">
        <v>3744</v>
      </c>
      <c r="M42" s="88">
        <v>3808</v>
      </c>
    </row>
    <row r="43" spans="2:13" ht="27.75" customHeight="1" x14ac:dyDescent="0.15">
      <c r="B43" s="1247"/>
      <c r="C43" s="1248"/>
      <c r="D43" s="85"/>
      <c r="E43" s="1253" t="s">
        <v>27</v>
      </c>
      <c r="F43" s="1253"/>
      <c r="G43" s="1253"/>
      <c r="H43" s="1254"/>
      <c r="I43" s="86">
        <v>29903</v>
      </c>
      <c r="J43" s="87">
        <v>30577</v>
      </c>
      <c r="K43" s="87">
        <v>32109</v>
      </c>
      <c r="L43" s="87">
        <v>32136</v>
      </c>
      <c r="M43" s="88">
        <v>32043</v>
      </c>
    </row>
    <row r="44" spans="2:13" ht="27.75" customHeight="1" x14ac:dyDescent="0.15">
      <c r="B44" s="1247"/>
      <c r="C44" s="1248"/>
      <c r="D44" s="85"/>
      <c r="E44" s="1253" t="s">
        <v>28</v>
      </c>
      <c r="F44" s="1253"/>
      <c r="G44" s="1253"/>
      <c r="H44" s="1254"/>
      <c r="I44" s="86">
        <v>1219</v>
      </c>
      <c r="J44" s="87">
        <v>1897</v>
      </c>
      <c r="K44" s="87">
        <v>1891</v>
      </c>
      <c r="L44" s="87">
        <v>1883</v>
      </c>
      <c r="M44" s="88">
        <v>1822</v>
      </c>
    </row>
    <row r="45" spans="2:13" ht="27.75" customHeight="1" x14ac:dyDescent="0.15">
      <c r="B45" s="1247"/>
      <c r="C45" s="1248"/>
      <c r="D45" s="85"/>
      <c r="E45" s="1253" t="s">
        <v>29</v>
      </c>
      <c r="F45" s="1253"/>
      <c r="G45" s="1253"/>
      <c r="H45" s="1254"/>
      <c r="I45" s="86">
        <v>15918</v>
      </c>
      <c r="J45" s="87">
        <v>14678</v>
      </c>
      <c r="K45" s="87">
        <v>14427</v>
      </c>
      <c r="L45" s="87">
        <v>13511</v>
      </c>
      <c r="M45" s="88">
        <v>12976</v>
      </c>
    </row>
    <row r="46" spans="2:13" ht="27.75" customHeight="1" x14ac:dyDescent="0.15">
      <c r="B46" s="1247"/>
      <c r="C46" s="1248"/>
      <c r="D46" s="89"/>
      <c r="E46" s="1253" t="s">
        <v>30</v>
      </c>
      <c r="F46" s="1253"/>
      <c r="G46" s="1253"/>
      <c r="H46" s="1254"/>
      <c r="I46" s="86" t="s">
        <v>504</v>
      </c>
      <c r="J46" s="87" t="s">
        <v>504</v>
      </c>
      <c r="K46" s="87" t="s">
        <v>504</v>
      </c>
      <c r="L46" s="87" t="s">
        <v>504</v>
      </c>
      <c r="M46" s="88" t="s">
        <v>504</v>
      </c>
    </row>
    <row r="47" spans="2:13" ht="27.75" customHeight="1" x14ac:dyDescent="0.15">
      <c r="B47" s="1247"/>
      <c r="C47" s="1248"/>
      <c r="D47" s="90"/>
      <c r="E47" s="1255" t="s">
        <v>31</v>
      </c>
      <c r="F47" s="1256"/>
      <c r="G47" s="1256"/>
      <c r="H47" s="1257"/>
      <c r="I47" s="86" t="s">
        <v>504</v>
      </c>
      <c r="J47" s="87" t="s">
        <v>504</v>
      </c>
      <c r="K47" s="87" t="s">
        <v>504</v>
      </c>
      <c r="L47" s="87" t="s">
        <v>504</v>
      </c>
      <c r="M47" s="88" t="s">
        <v>504</v>
      </c>
    </row>
    <row r="48" spans="2:13" ht="27.75" customHeight="1" x14ac:dyDescent="0.15">
      <c r="B48" s="1247"/>
      <c r="C48" s="1248"/>
      <c r="D48" s="85"/>
      <c r="E48" s="1253" t="s">
        <v>32</v>
      </c>
      <c r="F48" s="1253"/>
      <c r="G48" s="1253"/>
      <c r="H48" s="1254"/>
      <c r="I48" s="86" t="s">
        <v>504</v>
      </c>
      <c r="J48" s="87" t="s">
        <v>504</v>
      </c>
      <c r="K48" s="87" t="s">
        <v>504</v>
      </c>
      <c r="L48" s="87" t="s">
        <v>504</v>
      </c>
      <c r="M48" s="88" t="s">
        <v>504</v>
      </c>
    </row>
    <row r="49" spans="2:13" ht="27.75" customHeight="1" x14ac:dyDescent="0.15">
      <c r="B49" s="1249"/>
      <c r="C49" s="1250"/>
      <c r="D49" s="85"/>
      <c r="E49" s="1253" t="s">
        <v>33</v>
      </c>
      <c r="F49" s="1253"/>
      <c r="G49" s="1253"/>
      <c r="H49" s="1254"/>
      <c r="I49" s="86" t="s">
        <v>504</v>
      </c>
      <c r="J49" s="87" t="s">
        <v>504</v>
      </c>
      <c r="K49" s="87" t="s">
        <v>504</v>
      </c>
      <c r="L49" s="87" t="s">
        <v>504</v>
      </c>
      <c r="M49" s="88" t="s">
        <v>504</v>
      </c>
    </row>
    <row r="50" spans="2:13" ht="27.75" customHeight="1" x14ac:dyDescent="0.15">
      <c r="B50" s="1258" t="s">
        <v>34</v>
      </c>
      <c r="C50" s="1259"/>
      <c r="D50" s="91"/>
      <c r="E50" s="1253" t="s">
        <v>35</v>
      </c>
      <c r="F50" s="1253"/>
      <c r="G50" s="1253"/>
      <c r="H50" s="1254"/>
      <c r="I50" s="86">
        <v>12690</v>
      </c>
      <c r="J50" s="87">
        <v>8805</v>
      </c>
      <c r="K50" s="87">
        <v>10866</v>
      </c>
      <c r="L50" s="87">
        <v>11583</v>
      </c>
      <c r="M50" s="88">
        <v>11771</v>
      </c>
    </row>
    <row r="51" spans="2:13" ht="27.75" customHeight="1" x14ac:dyDescent="0.15">
      <c r="B51" s="1247"/>
      <c r="C51" s="1248"/>
      <c r="D51" s="85"/>
      <c r="E51" s="1253" t="s">
        <v>36</v>
      </c>
      <c r="F51" s="1253"/>
      <c r="G51" s="1253"/>
      <c r="H51" s="1254"/>
      <c r="I51" s="86">
        <v>4528</v>
      </c>
      <c r="J51" s="87">
        <v>3236</v>
      </c>
      <c r="K51" s="87">
        <v>3662</v>
      </c>
      <c r="L51" s="87">
        <v>3912</v>
      </c>
      <c r="M51" s="88">
        <v>4082</v>
      </c>
    </row>
    <row r="52" spans="2:13" ht="27.75" customHeight="1" x14ac:dyDescent="0.15">
      <c r="B52" s="1249"/>
      <c r="C52" s="1250"/>
      <c r="D52" s="85"/>
      <c r="E52" s="1253" t="s">
        <v>37</v>
      </c>
      <c r="F52" s="1253"/>
      <c r="G52" s="1253"/>
      <c r="H52" s="1254"/>
      <c r="I52" s="86">
        <v>129622</v>
      </c>
      <c r="J52" s="87">
        <v>130337</v>
      </c>
      <c r="K52" s="87">
        <v>127464</v>
      </c>
      <c r="L52" s="87">
        <v>124078</v>
      </c>
      <c r="M52" s="88">
        <v>120896</v>
      </c>
    </row>
    <row r="53" spans="2:13" ht="27.75" customHeight="1" thickBot="1" x14ac:dyDescent="0.2">
      <c r="B53" s="1260" t="s">
        <v>21</v>
      </c>
      <c r="C53" s="1261"/>
      <c r="D53" s="92"/>
      <c r="E53" s="1262" t="s">
        <v>38</v>
      </c>
      <c r="F53" s="1262"/>
      <c r="G53" s="1262"/>
      <c r="H53" s="1263"/>
      <c r="I53" s="93">
        <v>74388</v>
      </c>
      <c r="J53" s="94">
        <v>73332</v>
      </c>
      <c r="K53" s="94">
        <v>68966</v>
      </c>
      <c r="L53" s="94">
        <v>62893</v>
      </c>
      <c r="M53" s="95">
        <v>59047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l/JzXk9QGMQ6onGNlPMKqDVF6L0ff+rTptzbIP6DxsJFaqYTsT1jZmk227+eF4J+Gwk3Um1ZJ/5e/HghyDhng==" saltValue="4+U5OZ35ZwO6P/X4cN86NA==" spinCount="100000" sheet="1" objects="1" scenarios="1"/>
  <customSheetViews>
    <customSheetView guid="{6312F4FF-D0A3-4885-996D-2C428543F682}" scale="55"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72" t="s">
        <v>41</v>
      </c>
      <c r="D55" s="1272"/>
      <c r="E55" s="1273"/>
      <c r="F55" s="107">
        <v>4272</v>
      </c>
      <c r="G55" s="107">
        <v>4274</v>
      </c>
      <c r="H55" s="108">
        <v>2276</v>
      </c>
    </row>
    <row r="56" spans="2:8" ht="52.5" customHeight="1" x14ac:dyDescent="0.15">
      <c r="B56" s="109"/>
      <c r="C56" s="1274" t="s">
        <v>42</v>
      </c>
      <c r="D56" s="1274"/>
      <c r="E56" s="1275"/>
      <c r="F56" s="110">
        <v>3016</v>
      </c>
      <c r="G56" s="110">
        <v>3017</v>
      </c>
      <c r="H56" s="111">
        <v>3017</v>
      </c>
    </row>
    <row r="57" spans="2:8" ht="53.25" customHeight="1" x14ac:dyDescent="0.15">
      <c r="B57" s="109"/>
      <c r="C57" s="1276" t="s">
        <v>43</v>
      </c>
      <c r="D57" s="1276"/>
      <c r="E57" s="1277"/>
      <c r="F57" s="112">
        <v>5934</v>
      </c>
      <c r="G57" s="112">
        <v>6299</v>
      </c>
      <c r="H57" s="113">
        <v>8068</v>
      </c>
    </row>
    <row r="58" spans="2:8" ht="45.75" customHeight="1" x14ac:dyDescent="0.15">
      <c r="B58" s="114"/>
      <c r="C58" s="1264" t="s">
        <v>577</v>
      </c>
      <c r="D58" s="1265"/>
      <c r="E58" s="1266"/>
      <c r="F58" s="115">
        <v>3645</v>
      </c>
      <c r="G58" s="115">
        <v>3645</v>
      </c>
      <c r="H58" s="116">
        <v>3427</v>
      </c>
    </row>
    <row r="59" spans="2:8" ht="45.75" customHeight="1" x14ac:dyDescent="0.15">
      <c r="B59" s="114"/>
      <c r="C59" s="1264" t="s">
        <v>578</v>
      </c>
      <c r="D59" s="1265"/>
      <c r="E59" s="1266"/>
      <c r="F59" s="115" t="s">
        <v>579</v>
      </c>
      <c r="G59" s="115" t="s">
        <v>579</v>
      </c>
      <c r="H59" s="116">
        <v>2000</v>
      </c>
    </row>
    <row r="60" spans="2:8" ht="45.75" customHeight="1" x14ac:dyDescent="0.15">
      <c r="B60" s="114"/>
      <c r="C60" s="1264" t="s">
        <v>580</v>
      </c>
      <c r="D60" s="1265"/>
      <c r="E60" s="1266"/>
      <c r="F60" s="115">
        <v>1110</v>
      </c>
      <c r="G60" s="115">
        <v>1111</v>
      </c>
      <c r="H60" s="116">
        <v>1111</v>
      </c>
    </row>
    <row r="61" spans="2:8" ht="45.75" customHeight="1" x14ac:dyDescent="0.15">
      <c r="B61" s="114"/>
      <c r="C61" s="1264" t="s">
        <v>581</v>
      </c>
      <c r="D61" s="1265"/>
      <c r="E61" s="1266"/>
      <c r="F61" s="115">
        <v>96</v>
      </c>
      <c r="G61" s="115">
        <v>783</v>
      </c>
      <c r="H61" s="116">
        <v>788</v>
      </c>
    </row>
    <row r="62" spans="2:8" ht="45.75" customHeight="1" thickBot="1" x14ac:dyDescent="0.2">
      <c r="B62" s="117"/>
      <c r="C62" s="1267" t="s">
        <v>582</v>
      </c>
      <c r="D62" s="1268"/>
      <c r="E62" s="1269"/>
      <c r="F62" s="118">
        <v>277</v>
      </c>
      <c r="G62" s="118">
        <v>269</v>
      </c>
      <c r="H62" s="119">
        <v>259</v>
      </c>
    </row>
    <row r="63" spans="2:8" ht="52.5" customHeight="1" thickBot="1" x14ac:dyDescent="0.2">
      <c r="B63" s="120"/>
      <c r="C63" s="1270" t="s">
        <v>44</v>
      </c>
      <c r="D63" s="1270"/>
      <c r="E63" s="1271"/>
      <c r="F63" s="121">
        <v>13223</v>
      </c>
      <c r="G63" s="121">
        <v>13591</v>
      </c>
      <c r="H63" s="122">
        <v>13361</v>
      </c>
    </row>
    <row r="64" spans="2:8" ht="15" customHeight="1" x14ac:dyDescent="0.15"/>
    <row r="65" ht="0" hidden="1" customHeight="1" x14ac:dyDescent="0.15"/>
    <row r="66" ht="0" hidden="1" customHeight="1" x14ac:dyDescent="0.15"/>
  </sheetData>
  <sheetProtection algorithmName="SHA-512" hashValue="Xc+Bp2djkUxZ0GxyaZ6zWtotuoA2sTPIAByO0sIaBcVE1XTqoeq8hAM1g4Vm9mtV77AGGRS/NeHyqIUQFjLvkw==" saltValue="IrpNqS1rtKEq+A/CQBL9Nw==" spinCount="100000" sheet="1" objects="1" scenarios="1"/>
  <customSheetViews>
    <customSheetView guid="{6312F4FF-D0A3-4885-996D-2C428543F682}" scale="40" showPageBreaks="1" showGridLines="0" fitToPage="1" hiddenRows="1" hiddenColumns="1">
      <selection activeCell="F59" sqref="A59:F59"/>
      <rowBreaks count="1" manualBreakCount="1">
        <brk id="65" max="15" man="1"/>
      </rowBreaks>
      <pageMargins left="0" right="0" top="0.19685039370078741" bottom="0" header="0" footer="0"/>
      <printOptions horizontalCentered="1"/>
      <pageSetup paperSize="9" scale="43" orientation="landscape"/>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606</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546</v>
      </c>
      <c r="BQ50" s="1284"/>
      <c r="BR50" s="1284"/>
      <c r="BS50" s="1284"/>
      <c r="BT50" s="1284"/>
      <c r="BU50" s="1284"/>
      <c r="BV50" s="1284"/>
      <c r="BW50" s="1284"/>
      <c r="BX50" s="1284" t="s">
        <v>547</v>
      </c>
      <c r="BY50" s="1284"/>
      <c r="BZ50" s="1284"/>
      <c r="CA50" s="1284"/>
      <c r="CB50" s="1284"/>
      <c r="CC50" s="1284"/>
      <c r="CD50" s="1284"/>
      <c r="CE50" s="1284"/>
      <c r="CF50" s="1284" t="s">
        <v>548</v>
      </c>
      <c r="CG50" s="1284"/>
      <c r="CH50" s="1284"/>
      <c r="CI50" s="1284"/>
      <c r="CJ50" s="1284"/>
      <c r="CK50" s="1284"/>
      <c r="CL50" s="1284"/>
      <c r="CM50" s="1284"/>
      <c r="CN50" s="1284" t="s">
        <v>549</v>
      </c>
      <c r="CO50" s="1284"/>
      <c r="CP50" s="1284"/>
      <c r="CQ50" s="1284"/>
      <c r="CR50" s="1284"/>
      <c r="CS50" s="1284"/>
      <c r="CT50" s="1284"/>
      <c r="CU50" s="1284"/>
      <c r="CV50" s="1284" t="s">
        <v>550</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608</v>
      </c>
      <c r="AO51" s="1283"/>
      <c r="AP51" s="1283"/>
      <c r="AQ51" s="1283"/>
      <c r="AR51" s="1283"/>
      <c r="AS51" s="1283"/>
      <c r="AT51" s="1283"/>
      <c r="AU51" s="1283"/>
      <c r="AV51" s="1283"/>
      <c r="AW51" s="1283"/>
      <c r="AX51" s="1283"/>
      <c r="AY51" s="1283"/>
      <c r="AZ51" s="1283"/>
      <c r="BA51" s="1283"/>
      <c r="BB51" s="1283" t="s">
        <v>609</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95"/>
      <c r="CG51" s="1280"/>
      <c r="CH51" s="1280"/>
      <c r="CI51" s="1280"/>
      <c r="CJ51" s="1280"/>
      <c r="CK51" s="1280"/>
      <c r="CL51" s="1280"/>
      <c r="CM51" s="1280"/>
      <c r="CN51" s="1280">
        <v>110.7</v>
      </c>
      <c r="CO51" s="1280"/>
      <c r="CP51" s="1280"/>
      <c r="CQ51" s="1280"/>
      <c r="CR51" s="1280"/>
      <c r="CS51" s="1280"/>
      <c r="CT51" s="1280"/>
      <c r="CU51" s="1280"/>
      <c r="CV51" s="1295"/>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610</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95"/>
      <c r="CG53" s="1280"/>
      <c r="CH53" s="1280"/>
      <c r="CI53" s="1280"/>
      <c r="CJ53" s="1280"/>
      <c r="CK53" s="1280"/>
      <c r="CL53" s="1280"/>
      <c r="CM53" s="1280"/>
      <c r="CN53" s="1280">
        <v>54.1</v>
      </c>
      <c r="CO53" s="1280"/>
      <c r="CP53" s="1280"/>
      <c r="CQ53" s="1280"/>
      <c r="CR53" s="1280"/>
      <c r="CS53" s="1280"/>
      <c r="CT53" s="1280"/>
      <c r="CU53" s="1280"/>
      <c r="CV53" s="1295"/>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611</v>
      </c>
      <c r="AO55" s="1284"/>
      <c r="AP55" s="1284"/>
      <c r="AQ55" s="1284"/>
      <c r="AR55" s="1284"/>
      <c r="AS55" s="1284"/>
      <c r="AT55" s="1284"/>
      <c r="AU55" s="1284"/>
      <c r="AV55" s="1284"/>
      <c r="AW55" s="1284"/>
      <c r="AX55" s="1284"/>
      <c r="AY55" s="1284"/>
      <c r="AZ55" s="1284"/>
      <c r="BA55" s="1284"/>
      <c r="BB55" s="1283" t="s">
        <v>609</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95"/>
      <c r="CG55" s="1280"/>
      <c r="CH55" s="1280"/>
      <c r="CI55" s="1280"/>
      <c r="CJ55" s="1280"/>
      <c r="CK55" s="1280"/>
      <c r="CL55" s="1280"/>
      <c r="CM55" s="1280"/>
      <c r="CN55" s="1280">
        <v>38.9</v>
      </c>
      <c r="CO55" s="1280"/>
      <c r="CP55" s="1280"/>
      <c r="CQ55" s="1280"/>
      <c r="CR55" s="1280"/>
      <c r="CS55" s="1280"/>
      <c r="CT55" s="1280"/>
      <c r="CU55" s="1280"/>
      <c r="CV55" s="1295"/>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610</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95"/>
      <c r="CG57" s="1280"/>
      <c r="CH57" s="1280"/>
      <c r="CI57" s="1280"/>
      <c r="CJ57" s="1280"/>
      <c r="CK57" s="1280"/>
      <c r="CL57" s="1280"/>
      <c r="CM57" s="1280"/>
      <c r="CN57" s="1280">
        <v>59.3</v>
      </c>
      <c r="CO57" s="1280"/>
      <c r="CP57" s="1280"/>
      <c r="CQ57" s="1280"/>
      <c r="CR57" s="1280"/>
      <c r="CS57" s="1280"/>
      <c r="CT57" s="1280"/>
      <c r="CU57" s="1280"/>
      <c r="CV57" s="1295"/>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613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546</v>
      </c>
      <c r="BQ72" s="1284"/>
      <c r="BR72" s="1284"/>
      <c r="BS72" s="1284"/>
      <c r="BT72" s="1284"/>
      <c r="BU72" s="1284"/>
      <c r="BV72" s="1284"/>
      <c r="BW72" s="1284"/>
      <c r="BX72" s="1284" t="s">
        <v>547</v>
      </c>
      <c r="BY72" s="1284"/>
      <c r="BZ72" s="1284"/>
      <c r="CA72" s="1284"/>
      <c r="CB72" s="1284"/>
      <c r="CC72" s="1284"/>
      <c r="CD72" s="1284"/>
      <c r="CE72" s="1284"/>
      <c r="CF72" s="1284" t="s">
        <v>548</v>
      </c>
      <c r="CG72" s="1284"/>
      <c r="CH72" s="1284"/>
      <c r="CI72" s="1284"/>
      <c r="CJ72" s="1284"/>
      <c r="CK72" s="1284"/>
      <c r="CL72" s="1284"/>
      <c r="CM72" s="1284"/>
      <c r="CN72" s="1284" t="s">
        <v>549</v>
      </c>
      <c r="CO72" s="1284"/>
      <c r="CP72" s="1284"/>
      <c r="CQ72" s="1284"/>
      <c r="CR72" s="1284"/>
      <c r="CS72" s="1284"/>
      <c r="CT72" s="1284"/>
      <c r="CU72" s="1284"/>
      <c r="CV72" s="1284" t="s">
        <v>550</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608</v>
      </c>
      <c r="AO73" s="1283"/>
      <c r="AP73" s="1283"/>
      <c r="AQ73" s="1283"/>
      <c r="AR73" s="1283"/>
      <c r="AS73" s="1283"/>
      <c r="AT73" s="1283"/>
      <c r="AU73" s="1283"/>
      <c r="AV73" s="1283"/>
      <c r="AW73" s="1283"/>
      <c r="AX73" s="1283"/>
      <c r="AY73" s="1283"/>
      <c r="AZ73" s="1283"/>
      <c r="BA73" s="1283"/>
      <c r="BB73" s="1283" t="s">
        <v>609</v>
      </c>
      <c r="BC73" s="1283"/>
      <c r="BD73" s="1283"/>
      <c r="BE73" s="1283"/>
      <c r="BF73" s="1283"/>
      <c r="BG73" s="1283"/>
      <c r="BH73" s="1283"/>
      <c r="BI73" s="1283"/>
      <c r="BJ73" s="1283"/>
      <c r="BK73" s="1283"/>
      <c r="BL73" s="1283"/>
      <c r="BM73" s="1283"/>
      <c r="BN73" s="1283"/>
      <c r="BO73" s="1283"/>
      <c r="BP73" s="1280">
        <v>127.6</v>
      </c>
      <c r="BQ73" s="1280"/>
      <c r="BR73" s="1280"/>
      <c r="BS73" s="1280"/>
      <c r="BT73" s="1280"/>
      <c r="BU73" s="1280"/>
      <c r="BV73" s="1280"/>
      <c r="BW73" s="1280"/>
      <c r="BX73" s="1280">
        <v>126.2</v>
      </c>
      <c r="BY73" s="1280"/>
      <c r="BZ73" s="1280"/>
      <c r="CA73" s="1280"/>
      <c r="CB73" s="1280"/>
      <c r="CC73" s="1280"/>
      <c r="CD73" s="1280"/>
      <c r="CE73" s="1280"/>
      <c r="CF73" s="1280">
        <v>119.3</v>
      </c>
      <c r="CG73" s="1280"/>
      <c r="CH73" s="1280"/>
      <c r="CI73" s="1280"/>
      <c r="CJ73" s="1280"/>
      <c r="CK73" s="1280"/>
      <c r="CL73" s="1280"/>
      <c r="CM73" s="1280"/>
      <c r="CN73" s="1280">
        <v>110.7</v>
      </c>
      <c r="CO73" s="1280"/>
      <c r="CP73" s="1280"/>
      <c r="CQ73" s="1280"/>
      <c r="CR73" s="1280"/>
      <c r="CS73" s="1280"/>
      <c r="CT73" s="1280"/>
      <c r="CU73" s="1280"/>
      <c r="CV73" s="1280">
        <v>104.3</v>
      </c>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614</v>
      </c>
      <c r="BC75" s="1283"/>
      <c r="BD75" s="1283"/>
      <c r="BE75" s="1283"/>
      <c r="BF75" s="1283"/>
      <c r="BG75" s="1283"/>
      <c r="BH75" s="1283"/>
      <c r="BI75" s="1283"/>
      <c r="BJ75" s="1283"/>
      <c r="BK75" s="1283"/>
      <c r="BL75" s="1283"/>
      <c r="BM75" s="1283"/>
      <c r="BN75" s="1283"/>
      <c r="BO75" s="1283"/>
      <c r="BP75" s="1280">
        <v>13.6</v>
      </c>
      <c r="BQ75" s="1280"/>
      <c r="BR75" s="1280"/>
      <c r="BS75" s="1280"/>
      <c r="BT75" s="1280"/>
      <c r="BU75" s="1280"/>
      <c r="BV75" s="1280"/>
      <c r="BW75" s="1280"/>
      <c r="BX75" s="1280">
        <v>13.8</v>
      </c>
      <c r="BY75" s="1280"/>
      <c r="BZ75" s="1280"/>
      <c r="CA75" s="1280"/>
      <c r="CB75" s="1280"/>
      <c r="CC75" s="1280"/>
      <c r="CD75" s="1280"/>
      <c r="CE75" s="1280"/>
      <c r="CF75" s="1280">
        <v>14.2</v>
      </c>
      <c r="CG75" s="1280"/>
      <c r="CH75" s="1280"/>
      <c r="CI75" s="1280"/>
      <c r="CJ75" s="1280"/>
      <c r="CK75" s="1280"/>
      <c r="CL75" s="1280"/>
      <c r="CM75" s="1280"/>
      <c r="CN75" s="1280">
        <v>14.6</v>
      </c>
      <c r="CO75" s="1280"/>
      <c r="CP75" s="1280"/>
      <c r="CQ75" s="1280"/>
      <c r="CR75" s="1280"/>
      <c r="CS75" s="1280"/>
      <c r="CT75" s="1280"/>
      <c r="CU75" s="1280"/>
      <c r="CV75" s="1280">
        <v>15.2</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611</v>
      </c>
      <c r="AO77" s="1284"/>
      <c r="AP77" s="1284"/>
      <c r="AQ77" s="1284"/>
      <c r="AR77" s="1284"/>
      <c r="AS77" s="1284"/>
      <c r="AT77" s="1284"/>
      <c r="AU77" s="1284"/>
      <c r="AV77" s="1284"/>
      <c r="AW77" s="1284"/>
      <c r="AX77" s="1284"/>
      <c r="AY77" s="1284"/>
      <c r="AZ77" s="1284"/>
      <c r="BA77" s="1284"/>
      <c r="BB77" s="1283" t="s">
        <v>609</v>
      </c>
      <c r="BC77" s="1283"/>
      <c r="BD77" s="1283"/>
      <c r="BE77" s="1283"/>
      <c r="BF77" s="1283"/>
      <c r="BG77" s="1283"/>
      <c r="BH77" s="1283"/>
      <c r="BI77" s="1283"/>
      <c r="BJ77" s="1283"/>
      <c r="BK77" s="1283"/>
      <c r="BL77" s="1283"/>
      <c r="BM77" s="1283"/>
      <c r="BN77" s="1283"/>
      <c r="BO77" s="1283"/>
      <c r="BP77" s="1280">
        <v>54.4</v>
      </c>
      <c r="BQ77" s="1280"/>
      <c r="BR77" s="1280"/>
      <c r="BS77" s="1280"/>
      <c r="BT77" s="1280"/>
      <c r="BU77" s="1280"/>
      <c r="BV77" s="1280"/>
      <c r="BW77" s="1280"/>
      <c r="BX77" s="1280">
        <v>47</v>
      </c>
      <c r="BY77" s="1280"/>
      <c r="BZ77" s="1280"/>
      <c r="CA77" s="1280"/>
      <c r="CB77" s="1280"/>
      <c r="CC77" s="1280"/>
      <c r="CD77" s="1280"/>
      <c r="CE77" s="1280"/>
      <c r="CF77" s="1280">
        <v>41.4</v>
      </c>
      <c r="CG77" s="1280"/>
      <c r="CH77" s="1280"/>
      <c r="CI77" s="1280"/>
      <c r="CJ77" s="1280"/>
      <c r="CK77" s="1280"/>
      <c r="CL77" s="1280"/>
      <c r="CM77" s="1280"/>
      <c r="CN77" s="1280">
        <v>38.9</v>
      </c>
      <c r="CO77" s="1280"/>
      <c r="CP77" s="1280"/>
      <c r="CQ77" s="1280"/>
      <c r="CR77" s="1280"/>
      <c r="CS77" s="1280"/>
      <c r="CT77" s="1280"/>
      <c r="CU77" s="1280"/>
      <c r="CV77" s="1280">
        <v>37.6</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614</v>
      </c>
      <c r="BC79" s="1283"/>
      <c r="BD79" s="1283"/>
      <c r="BE79" s="1283"/>
      <c r="BF79" s="1283"/>
      <c r="BG79" s="1283"/>
      <c r="BH79" s="1283"/>
      <c r="BI79" s="1283"/>
      <c r="BJ79" s="1283"/>
      <c r="BK79" s="1283"/>
      <c r="BL79" s="1283"/>
      <c r="BM79" s="1283"/>
      <c r="BN79" s="1283"/>
      <c r="BO79" s="1283"/>
      <c r="BP79" s="1280">
        <v>8.1</v>
      </c>
      <c r="BQ79" s="1280"/>
      <c r="BR79" s="1280"/>
      <c r="BS79" s="1280"/>
      <c r="BT79" s="1280"/>
      <c r="BU79" s="1280"/>
      <c r="BV79" s="1280"/>
      <c r="BW79" s="1280"/>
      <c r="BX79" s="1280">
        <v>7.3</v>
      </c>
      <c r="BY79" s="1280"/>
      <c r="BZ79" s="1280"/>
      <c r="CA79" s="1280"/>
      <c r="CB79" s="1280"/>
      <c r="CC79" s="1280"/>
      <c r="CD79" s="1280"/>
      <c r="CE79" s="1280"/>
      <c r="CF79" s="1280">
        <v>6.7</v>
      </c>
      <c r="CG79" s="1280"/>
      <c r="CH79" s="1280"/>
      <c r="CI79" s="1280"/>
      <c r="CJ79" s="1280"/>
      <c r="CK79" s="1280"/>
      <c r="CL79" s="1280"/>
      <c r="CM79" s="1280"/>
      <c r="CN79" s="1280">
        <v>6.4</v>
      </c>
      <c r="CO79" s="1280"/>
      <c r="CP79" s="1280"/>
      <c r="CQ79" s="1280"/>
      <c r="CR79" s="1280"/>
      <c r="CS79" s="1280"/>
      <c r="CT79" s="1280"/>
      <c r="CU79" s="1280"/>
      <c r="CV79" s="1280">
        <v>6.1</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rUEZkxmYFiRFmjlZWYBX7oQIeITF47v2Ic8jLmXJAqxJHE7ukv8ee/8OdZXK9YcZ3HF22zAnqdGceej2TQfA==" saltValue="cpeMhczyuJn0ty4rGLqg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2GMz7D3CDDg72Nl488fTD2E3aZpZB7QZiF6f9nrRiosvKuCIp+WIGAgvJMzKKrN9N1ZjxfP8Yrj74DxcyA9Gw==" saltValue="SLO5NsL1JHyVr9ztNFRu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uHOI0h7/O3umaW7VJ1yae2xodb/xEQsOoQ7AzXptMPKudhcdkcSAiIApOJFRFom3IOsobpN8lddoSU6goEtw==" saltValue="plY2t3mM0zvS8k/yWZnA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65679</v>
      </c>
      <c r="E3" s="141"/>
      <c r="F3" s="142">
        <v>47677</v>
      </c>
      <c r="G3" s="143"/>
      <c r="H3" s="144"/>
    </row>
    <row r="4" spans="1:8" x14ac:dyDescent="0.15">
      <c r="A4" s="145"/>
      <c r="B4" s="146"/>
      <c r="C4" s="147"/>
      <c r="D4" s="148">
        <v>20052</v>
      </c>
      <c r="E4" s="149"/>
      <c r="F4" s="150">
        <v>23360</v>
      </c>
      <c r="G4" s="151"/>
      <c r="H4" s="152"/>
    </row>
    <row r="5" spans="1:8" x14ac:dyDescent="0.15">
      <c r="A5" s="133" t="s">
        <v>538</v>
      </c>
      <c r="B5" s="138"/>
      <c r="C5" s="139"/>
      <c r="D5" s="140">
        <v>51159</v>
      </c>
      <c r="E5" s="141"/>
      <c r="F5" s="142">
        <v>51613</v>
      </c>
      <c r="G5" s="143"/>
      <c r="H5" s="144"/>
    </row>
    <row r="6" spans="1:8" x14ac:dyDescent="0.15">
      <c r="A6" s="145"/>
      <c r="B6" s="146"/>
      <c r="C6" s="147"/>
      <c r="D6" s="148">
        <v>28888</v>
      </c>
      <c r="E6" s="149"/>
      <c r="F6" s="150">
        <v>25872</v>
      </c>
      <c r="G6" s="151"/>
      <c r="H6" s="152"/>
    </row>
    <row r="7" spans="1:8" x14ac:dyDescent="0.15">
      <c r="A7" s="133" t="s">
        <v>539</v>
      </c>
      <c r="B7" s="138"/>
      <c r="C7" s="139"/>
      <c r="D7" s="140">
        <v>25040</v>
      </c>
      <c r="E7" s="141"/>
      <c r="F7" s="142">
        <v>50880</v>
      </c>
      <c r="G7" s="143"/>
      <c r="H7" s="144"/>
    </row>
    <row r="8" spans="1:8" x14ac:dyDescent="0.15">
      <c r="A8" s="145"/>
      <c r="B8" s="146"/>
      <c r="C8" s="147"/>
      <c r="D8" s="148">
        <v>8167</v>
      </c>
      <c r="E8" s="149"/>
      <c r="F8" s="150">
        <v>27819</v>
      </c>
      <c r="G8" s="151"/>
      <c r="H8" s="152"/>
    </row>
    <row r="9" spans="1:8" x14ac:dyDescent="0.15">
      <c r="A9" s="133" t="s">
        <v>540</v>
      </c>
      <c r="B9" s="138"/>
      <c r="C9" s="139"/>
      <c r="D9" s="140">
        <v>21419</v>
      </c>
      <c r="E9" s="141"/>
      <c r="F9" s="142">
        <v>46395</v>
      </c>
      <c r="G9" s="143"/>
      <c r="H9" s="144"/>
    </row>
    <row r="10" spans="1:8" x14ac:dyDescent="0.15">
      <c r="A10" s="145"/>
      <c r="B10" s="146"/>
      <c r="C10" s="147"/>
      <c r="D10" s="148">
        <v>6934</v>
      </c>
      <c r="E10" s="149"/>
      <c r="F10" s="150">
        <v>26304</v>
      </c>
      <c r="G10" s="151"/>
      <c r="H10" s="152"/>
    </row>
    <row r="11" spans="1:8" x14ac:dyDescent="0.15">
      <c r="A11" s="133" t="s">
        <v>541</v>
      </c>
      <c r="B11" s="138"/>
      <c r="C11" s="139"/>
      <c r="D11" s="140">
        <v>28604</v>
      </c>
      <c r="E11" s="141"/>
      <c r="F11" s="142">
        <v>48088</v>
      </c>
      <c r="G11" s="143"/>
      <c r="H11" s="144"/>
    </row>
    <row r="12" spans="1:8" x14ac:dyDescent="0.15">
      <c r="A12" s="145"/>
      <c r="B12" s="146"/>
      <c r="C12" s="153"/>
      <c r="D12" s="148">
        <v>13208</v>
      </c>
      <c r="E12" s="149"/>
      <c r="F12" s="150">
        <v>25183</v>
      </c>
      <c r="G12" s="151"/>
      <c r="H12" s="152"/>
    </row>
    <row r="13" spans="1:8" x14ac:dyDescent="0.15">
      <c r="A13" s="133"/>
      <c r="B13" s="138"/>
      <c r="C13" s="154"/>
      <c r="D13" s="155">
        <v>38380</v>
      </c>
      <c r="E13" s="156"/>
      <c r="F13" s="157">
        <v>48931</v>
      </c>
      <c r="G13" s="158"/>
      <c r="H13" s="144"/>
    </row>
    <row r="14" spans="1:8" x14ac:dyDescent="0.15">
      <c r="A14" s="145"/>
      <c r="B14" s="146"/>
      <c r="C14" s="147"/>
      <c r="D14" s="148">
        <v>15450</v>
      </c>
      <c r="E14" s="149"/>
      <c r="F14" s="150">
        <v>25708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2.29</v>
      </c>
      <c r="C19" s="159">
        <f>ROUND(VALUE(SUBSTITUTE(実質収支比率等に係る経年分析!G$48,"▲","-")),2)</f>
        <v>3.64</v>
      </c>
      <c r="D19" s="159">
        <f>ROUND(VALUE(SUBSTITUTE(実質収支比率等に係る経年分析!H$48,"▲","-")),2)</f>
        <v>3.77</v>
      </c>
      <c r="E19" s="159">
        <f>ROUND(VALUE(SUBSTITUTE(実質収支比率等に係る経年分析!I$48,"▲","-")),2)</f>
        <v>3.34</v>
      </c>
      <c r="F19" s="159">
        <f>ROUND(VALUE(SUBSTITUTE(実質収支比率等に係る経年分析!J$48,"▲","-")),2)</f>
        <v>3.06</v>
      </c>
    </row>
    <row r="20" spans="1:11" x14ac:dyDescent="0.15">
      <c r="A20" s="159" t="s">
        <v>48</v>
      </c>
      <c r="B20" s="159">
        <f>ROUND(VALUE(SUBSTITUTE(実質収支比率等に係る経年分析!F$47,"▲","-")),2)</f>
        <v>8.84</v>
      </c>
      <c r="C20" s="159">
        <f>ROUND(VALUE(SUBSTITUTE(実質収支比率等に係る経年分析!G$47,"▲","-")),2)</f>
        <v>4.25</v>
      </c>
      <c r="D20" s="159">
        <f>ROUND(VALUE(SUBSTITUTE(実質収支比率等に係る経年分析!H$47,"▲","-")),2)</f>
        <v>6.21</v>
      </c>
      <c r="E20" s="159">
        <f>ROUND(VALUE(SUBSTITUTE(実質収支比率等に係る経年分析!I$47,"▲","-")),2)</f>
        <v>6.34</v>
      </c>
      <c r="F20" s="159">
        <f>ROUND(VALUE(SUBSTITUTE(実質収支比率等に係る経年分析!J$47,"▲","-")),2)</f>
        <v>3.4</v>
      </c>
    </row>
    <row r="21" spans="1:11" x14ac:dyDescent="0.15">
      <c r="A21" s="159" t="s">
        <v>49</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-4.37</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-2.16</v>
      </c>
      <c r="F21" s="159">
        <f>IF(ISNUMBER(VALUE(SUBSTITUTE(実質収支比率等に係る経年分析!J$49,"▲","-"))),ROUND(VALUE(SUBSTITUTE(実質収支比率等に係る経年分析!J$49,"▲","-")),2),NA())</f>
        <v>-5.09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0.95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0.39</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0.36</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0.23</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0.1</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0.22</v>
      </c>
    </row>
    <row r="30" spans="1:11" x14ac:dyDescent="0.15">
      <c r="A30" s="160" t="str">
        <f>IF(連結実質赤字比率に係る赤字・黒字の構成分析!C$40="",NA(),連結実質赤字比率に係る赤字・黒字の構成分析!C$40)</f>
        <v>競輪事業特別会計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0.55000000000000004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0.56000000000000005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0.56999999999999995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0.41</v>
      </c>
      <c r="F31" s="160">
        <f>IF(ROUND(VALUE(SUBSTITUTE(連結実質赤字比率に係る赤字・黒字の構成分析!H$39,"▲", "-")), 2) &lt; 0, ABS(ROUND(VALUE(SUBSTITUTE(連結実質赤字比率に係る赤字・黒字の構成分析!H$39,"▲", "-")), 2)), NA())</f>
        <v>0.28999999999999998</v>
      </c>
      <c r="G31" s="160" t="e">
        <f>IF(ROUND(VALUE(SUBSTITUTE(連結実質赤字比率に係る赤字・黒字の構成分析!H$39,"▲", "-")), 2) &gt;= 0, ABS(ROUND(VALUE(SUBSTITUTE(連結実質赤字比率に係る赤字・黒字の構成分析!H$39,"▲", "-")), 2)), NA())</f>
        <v>#N/A</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0.89</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2.2799999999999998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3.14</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11.65</v>
      </c>
    </row>
    <row r="35" spans="1:16" x14ac:dyDescent="0.15">
      <c r="A35" s="160" t="str">
        <f>IF(連結実質赤字比率に係る赤字・黒字の構成分析!C$35="",NA(),連結実質赤字比率に係る赤字・黒字の構成分析!C$35)</f>
        <v>母子父子寡婦福祉資金貸付金特別会計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f>IF(ROUND(VALUE(SUBSTITUTE(連結実質赤字比率に係る赤字・黒字の構成分析!H$35,"▲", "-")), 2) &lt; 0, ABS(ROUND(VALUE(SUBSTITUTE(連結実質赤字比率に係る赤字・黒字の構成分析!H$35,"▲", "-")), 2)), NA())</f>
        <v>0.02</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7.0000000000000007E-2</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0.09</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0.56000000000000005</v>
      </c>
      <c r="D36" s="160">
        <f>IF(ROUND(VALUE(SUBSTITUTE(連結実質赤字比率に係る赤字・黒字の構成分析!G$34,"▲", "-")), 2) &lt; 0, ABS(ROUND(VALUE(SUBSTITUTE(連結実質赤字比率に係る赤字・黒字の構成分析!G$34,"▲", "-")), 2)), NA())</f>
        <v>0.49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0.69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1.18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2.2799999999999998</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15742</v>
      </c>
      <c r="E42" s="161"/>
      <c r="F42" s="161"/>
      <c r="G42" s="161">
        <f>'実質公債費比率（分子）の構造'!L$52</f>
        <v>12141</v>
      </c>
      <c r="H42" s="161"/>
      <c r="I42" s="161"/>
      <c r="J42" s="161">
        <f>'実質公債費比率（分子）の構造'!M$52</f>
        <v>11436</v>
      </c>
      <c r="K42" s="161"/>
      <c r="L42" s="161"/>
      <c r="M42" s="161">
        <f>'実質公債費比率（分子）の構造'!N$52</f>
        <v>11245</v>
      </c>
      <c r="N42" s="161"/>
      <c r="O42" s="161"/>
      <c r="P42" s="161">
        <f>'実質公債費比率（分子）の構造'!O$52</f>
        <v>10755</v>
      </c>
    </row>
    <row r="43" spans="1:16" x14ac:dyDescent="0.15">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38</v>
      </c>
      <c r="C44" s="161"/>
      <c r="D44" s="161"/>
      <c r="E44" s="161">
        <f>'実質公債費比率（分子）の構造'!L$50</f>
        <v>39</v>
      </c>
      <c r="F44" s="161"/>
      <c r="G44" s="161"/>
      <c r="H44" s="161">
        <f>'実質公債費比率（分子）の構造'!M$50</f>
        <v>45</v>
      </c>
      <c r="I44" s="161"/>
      <c r="J44" s="161"/>
      <c r="K44" s="161">
        <f>'実質公債費比率（分子）の構造'!N$50</f>
        <v>97</v>
      </c>
      <c r="L44" s="161"/>
      <c r="M44" s="161"/>
      <c r="N44" s="161">
        <f>'実質公債費比率（分子）の構造'!O$50</f>
        <v>62</v>
      </c>
      <c r="O44" s="161"/>
      <c r="P44" s="161"/>
    </row>
    <row r="45" spans="1:16" x14ac:dyDescent="0.15">
      <c r="A45" s="161" t="s">
        <v>59</v>
      </c>
      <c r="B45" s="161">
        <f>'実質公債費比率（分子）の構造'!K$49</f>
        <v>448</v>
      </c>
      <c r="C45" s="161"/>
      <c r="D45" s="161"/>
      <c r="E45" s="161">
        <f>'実質公債費比率（分子）の構造'!L$49</f>
        <v>262</v>
      </c>
      <c r="F45" s="161"/>
      <c r="G45" s="161"/>
      <c r="H45" s="161">
        <f>'実質公債費比率（分子）の構造'!M$49</f>
        <v>149</v>
      </c>
      <c r="I45" s="161"/>
      <c r="J45" s="161"/>
      <c r="K45" s="161">
        <f>'実質公債費比率（分子）の構造'!N$49</f>
        <v>205</v>
      </c>
      <c r="L45" s="161"/>
      <c r="M45" s="161"/>
      <c r="N45" s="161">
        <f>'実質公債費比率（分子）の構造'!O$49</f>
        <v>223</v>
      </c>
      <c r="O45" s="161"/>
      <c r="P45" s="161"/>
    </row>
    <row r="46" spans="1:16" x14ac:dyDescent="0.15">
      <c r="A46" s="161" t="s">
        <v>60</v>
      </c>
      <c r="B46" s="161">
        <f>'実質公債費比率（分子）の構造'!K$48</f>
        <v>2643</v>
      </c>
      <c r="C46" s="161"/>
      <c r="D46" s="161"/>
      <c r="E46" s="161">
        <f>'実質公債費比率（分子）の構造'!L$48</f>
        <v>2785</v>
      </c>
      <c r="F46" s="161"/>
      <c r="G46" s="161"/>
      <c r="H46" s="161">
        <f>'実質公債費比率（分子）の構造'!M$48</f>
        <v>3002</v>
      </c>
      <c r="I46" s="161"/>
      <c r="J46" s="161"/>
      <c r="K46" s="161">
        <f>'実質公債費比率（分子）の構造'!N$48</f>
        <v>2768</v>
      </c>
      <c r="L46" s="161"/>
      <c r="M46" s="161"/>
      <c r="N46" s="161">
        <f>'実質公債費比率（分子）の構造'!O$48</f>
        <v>2845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20796</v>
      </c>
      <c r="C49" s="161"/>
      <c r="D49" s="161"/>
      <c r="E49" s="161">
        <f>'実質公債費比率（分子）の構造'!L$45</f>
        <v>16997</v>
      </c>
      <c r="F49" s="161"/>
      <c r="G49" s="161"/>
      <c r="H49" s="161">
        <f>'実質公債費比率（分子）の構造'!M$45</f>
        <v>16876</v>
      </c>
      <c r="I49" s="161"/>
      <c r="J49" s="161"/>
      <c r="K49" s="161">
        <f>'実質公債費比率（分子）の構造'!N$45</f>
        <v>16799</v>
      </c>
      <c r="L49" s="161"/>
      <c r="M49" s="161"/>
      <c r="N49" s="161">
        <f>'実質公債費比率（分子）の構造'!O$45</f>
        <v>16379</v>
      </c>
      <c r="O49" s="161"/>
      <c r="P49" s="161"/>
    </row>
    <row r="50" spans="1:16" x14ac:dyDescent="0.15">
      <c r="A50" s="161" t="s">
        <v>64</v>
      </c>
      <c r="B50" s="161" t="e">
        <f>NA()</f>
        <v>#N/A</v>
      </c>
      <c r="C50" s="161">
        <f>IF(ISNUMBER('実質公債費比率（分子）の構造'!K$53),'実質公債費比率（分子）の構造'!K$53,NA())</f>
        <v>8183</v>
      </c>
      <c r="D50" s="161" t="e">
        <f>NA()</f>
        <v>#N/A</v>
      </c>
      <c r="E50" s="161" t="e">
        <f>NA()</f>
        <v>#N/A</v>
      </c>
      <c r="F50" s="161">
        <f>IF(ISNUMBER('実質公債費比率（分子）の構造'!L$53),'実質公債費比率（分子）の構造'!L$53,NA())</f>
        <v>7942</v>
      </c>
      <c r="G50" s="161" t="e">
        <f>NA()</f>
        <v>#N/A</v>
      </c>
      <c r="H50" s="161" t="e">
        <f>NA()</f>
        <v>#N/A</v>
      </c>
      <c r="I50" s="161">
        <f>IF(ISNUMBER('実質公債費比率（分子）の構造'!M$53),'実質公債費比率（分子）の構造'!M$53,NA())</f>
        <v>8636</v>
      </c>
      <c r="J50" s="161" t="e">
        <f>NA()</f>
        <v>#N/A</v>
      </c>
      <c r="K50" s="161" t="e">
        <f>NA()</f>
        <v>#N/A</v>
      </c>
      <c r="L50" s="161">
        <f>IF(ISNUMBER('実質公債費比率（分子）の構造'!N$53),'実質公債費比率（分子）の構造'!N$53,NA())</f>
        <v>8624</v>
      </c>
      <c r="M50" s="161" t="e">
        <f>NA()</f>
        <v>#N/A</v>
      </c>
      <c r="N50" s="161" t="e">
        <f>NA()</f>
        <v>#N/A</v>
      </c>
      <c r="O50" s="161">
        <f>IF(ISNUMBER('実質公債費比率（分子）の構造'!O$53),'実質公債費比率（分子）の構造'!O$53,NA())</f>
        <v>8754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129622</v>
      </c>
      <c r="E56" s="160"/>
      <c r="F56" s="160"/>
      <c r="G56" s="160">
        <f>'将来負担比率（分子）の構造'!J$52</f>
        <v>130337</v>
      </c>
      <c r="H56" s="160"/>
      <c r="I56" s="160"/>
      <c r="J56" s="160">
        <f>'将来負担比率（分子）の構造'!K$52</f>
        <v>127464</v>
      </c>
      <c r="K56" s="160"/>
      <c r="L56" s="160"/>
      <c r="M56" s="160">
        <f>'将来負担比率（分子）の構造'!L$52</f>
        <v>124078</v>
      </c>
      <c r="N56" s="160"/>
      <c r="O56" s="160"/>
      <c r="P56" s="160">
        <f>'将来負担比率（分子）の構造'!M$52</f>
        <v>120896</v>
      </c>
    </row>
    <row r="57" spans="1:16" x14ac:dyDescent="0.15">
      <c r="A57" s="160" t="s">
        <v>36</v>
      </c>
      <c r="B57" s="160"/>
      <c r="C57" s="160"/>
      <c r="D57" s="160">
        <f>'将来負担比率（分子）の構造'!I$51</f>
        <v>4528</v>
      </c>
      <c r="E57" s="160"/>
      <c r="F57" s="160"/>
      <c r="G57" s="160">
        <f>'将来負担比率（分子）の構造'!J$51</f>
        <v>3236</v>
      </c>
      <c r="H57" s="160"/>
      <c r="I57" s="160"/>
      <c r="J57" s="160">
        <f>'将来負担比率（分子）の構造'!K$51</f>
        <v>3662</v>
      </c>
      <c r="K57" s="160"/>
      <c r="L57" s="160"/>
      <c r="M57" s="160">
        <f>'将来負担比率（分子）の構造'!L$51</f>
        <v>3912</v>
      </c>
      <c r="N57" s="160"/>
      <c r="O57" s="160"/>
      <c r="P57" s="160">
        <f>'将来負担比率（分子）の構造'!M$51</f>
        <v>4082</v>
      </c>
    </row>
    <row r="58" spans="1:16" x14ac:dyDescent="0.15">
      <c r="A58" s="160" t="s">
        <v>35</v>
      </c>
      <c r="B58" s="160"/>
      <c r="C58" s="160"/>
      <c r="D58" s="160">
        <f>'将来負担比率（分子）の構造'!I$50</f>
        <v>12690</v>
      </c>
      <c r="E58" s="160"/>
      <c r="F58" s="160"/>
      <c r="G58" s="160">
        <f>'将来負担比率（分子）の構造'!J$50</f>
        <v>8805</v>
      </c>
      <c r="H58" s="160"/>
      <c r="I58" s="160"/>
      <c r="J58" s="160">
        <f>'将来負担比率（分子）の構造'!K$50</f>
        <v>10866</v>
      </c>
      <c r="K58" s="160"/>
      <c r="L58" s="160"/>
      <c r="M58" s="160">
        <f>'将来負担比率（分子）の構造'!L$50</f>
        <v>11583</v>
      </c>
      <c r="N58" s="160"/>
      <c r="O58" s="160"/>
      <c r="P58" s="160">
        <f>'将来負担比率（分子）の構造'!M$50</f>
        <v>11771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15918</v>
      </c>
      <c r="C62" s="160"/>
      <c r="D62" s="160"/>
      <c r="E62" s="160">
        <f>'将来負担比率（分子）の構造'!J$45</f>
        <v>14678</v>
      </c>
      <c r="F62" s="160"/>
      <c r="G62" s="160"/>
      <c r="H62" s="160">
        <f>'将来負担比率（分子）の構造'!K$45</f>
        <v>14427</v>
      </c>
      <c r="I62" s="160"/>
      <c r="J62" s="160"/>
      <c r="K62" s="160">
        <f>'将来負担比率（分子）の構造'!L$45</f>
        <v>13511</v>
      </c>
      <c r="L62" s="160"/>
      <c r="M62" s="160"/>
      <c r="N62" s="160">
        <f>'将来負担比率（分子）の構造'!M$45</f>
        <v>12976</v>
      </c>
      <c r="O62" s="160"/>
      <c r="P62" s="160"/>
    </row>
    <row r="63" spans="1:16" x14ac:dyDescent="0.15">
      <c r="A63" s="160" t="s">
        <v>28</v>
      </c>
      <c r="B63" s="160">
        <f>'将来負担比率（分子）の構造'!I$44</f>
        <v>1219</v>
      </c>
      <c r="C63" s="160"/>
      <c r="D63" s="160"/>
      <c r="E63" s="160">
        <f>'将来負担比率（分子）の構造'!J$44</f>
        <v>1897</v>
      </c>
      <c r="F63" s="160"/>
      <c r="G63" s="160"/>
      <c r="H63" s="160">
        <f>'将来負担比率（分子）の構造'!K$44</f>
        <v>1891</v>
      </c>
      <c r="I63" s="160"/>
      <c r="J63" s="160"/>
      <c r="K63" s="160">
        <f>'将来負担比率（分子）の構造'!L$44</f>
        <v>1883</v>
      </c>
      <c r="L63" s="160"/>
      <c r="M63" s="160"/>
      <c r="N63" s="160">
        <f>'将来負担比率（分子）の構造'!M$44</f>
        <v>1822</v>
      </c>
      <c r="O63" s="160"/>
      <c r="P63" s="160"/>
    </row>
    <row r="64" spans="1:16" x14ac:dyDescent="0.15">
      <c r="A64" s="160" t="s">
        <v>27</v>
      </c>
      <c r="B64" s="160">
        <f>'将来負担比率（分子）の構造'!I$43</f>
        <v>29903</v>
      </c>
      <c r="C64" s="160"/>
      <c r="D64" s="160"/>
      <c r="E64" s="160">
        <f>'将来負担比率（分子）の構造'!J$43</f>
        <v>30577</v>
      </c>
      <c r="F64" s="160"/>
      <c r="G64" s="160"/>
      <c r="H64" s="160">
        <f>'将来負担比率（分子）の構造'!K$43</f>
        <v>32109</v>
      </c>
      <c r="I64" s="160"/>
      <c r="J64" s="160"/>
      <c r="K64" s="160">
        <f>'将来負担比率（分子）の構造'!L$43</f>
        <v>32136</v>
      </c>
      <c r="L64" s="160"/>
      <c r="M64" s="160"/>
      <c r="N64" s="160">
        <f>'将来負担比率（分子）の構造'!M$43</f>
        <v>32043</v>
      </c>
      <c r="O64" s="160"/>
      <c r="P64" s="160"/>
    </row>
    <row r="65" spans="1:16" x14ac:dyDescent="0.15">
      <c r="A65" s="160" t="s">
        <v>26</v>
      </c>
      <c r="B65" s="160">
        <f>'将来負担比率（分子）の構造'!I$42</f>
        <v>7145</v>
      </c>
      <c r="C65" s="160"/>
      <c r="D65" s="160"/>
      <c r="E65" s="160">
        <f>'将来負担比率（分子）の構造'!J$42</f>
        <v>3731</v>
      </c>
      <c r="F65" s="160"/>
      <c r="G65" s="160"/>
      <c r="H65" s="160">
        <f>'将来負担比率（分子）の構造'!K$42</f>
        <v>3681</v>
      </c>
      <c r="I65" s="160"/>
      <c r="J65" s="160"/>
      <c r="K65" s="160">
        <f>'将来負担比率（分子）の構造'!L$42</f>
        <v>3744</v>
      </c>
      <c r="L65" s="160"/>
      <c r="M65" s="160"/>
      <c r="N65" s="160">
        <f>'将来負担比率（分子）の構造'!M$42</f>
        <v>3808</v>
      </c>
      <c r="O65" s="160"/>
      <c r="P65" s="160"/>
    </row>
    <row r="66" spans="1:16" x14ac:dyDescent="0.15">
      <c r="A66" s="160" t="s">
        <v>25</v>
      </c>
      <c r="B66" s="160">
        <f>'将来負担比率（分子）の構造'!I$41</f>
        <v>167042</v>
      </c>
      <c r="C66" s="160"/>
      <c r="D66" s="160"/>
      <c r="E66" s="160">
        <f>'将来負担比率（分子）の構造'!J$41</f>
        <v>164826</v>
      </c>
      <c r="F66" s="160"/>
      <c r="G66" s="160"/>
      <c r="H66" s="160">
        <f>'将来負担比率（分子）の構造'!K$41</f>
        <v>158849</v>
      </c>
      <c r="I66" s="160"/>
      <c r="J66" s="160"/>
      <c r="K66" s="160">
        <f>'将来負担比率（分子）の構造'!L$41</f>
        <v>151191</v>
      </c>
      <c r="L66" s="160"/>
      <c r="M66" s="160"/>
      <c r="N66" s="160">
        <f>'将来負担比率（分子）の構造'!M$41</f>
        <v>145147</v>
      </c>
      <c r="O66" s="160"/>
      <c r="P66" s="160"/>
    </row>
    <row r="67" spans="1:16" x14ac:dyDescent="0.15">
      <c r="A67" s="160" t="s">
        <v>68</v>
      </c>
      <c r="B67" s="160" t="e">
        <f>NA()</f>
        <v>#N/A</v>
      </c>
      <c r="C67" s="160">
        <f>IF(ISNUMBER('将来負担比率（分子）の構造'!I$53), IF('将来負担比率（分子）の構造'!I$53 &lt; 0, 0, '将来負担比率（分子）の構造'!I$53), NA())</f>
        <v>74388</v>
      </c>
      <c r="D67" s="160" t="e">
        <f>NA()</f>
        <v>#N/A</v>
      </c>
      <c r="E67" s="160" t="e">
        <f>NA()</f>
        <v>#N/A</v>
      </c>
      <c r="F67" s="160">
        <f>IF(ISNUMBER('将来負担比率（分子）の構造'!J$53), IF('将来負担比率（分子）の構造'!J$53 &lt; 0, 0, '将来負担比率（分子）の構造'!J$53), NA())</f>
        <v>73332</v>
      </c>
      <c r="G67" s="160" t="e">
        <f>NA()</f>
        <v>#N/A</v>
      </c>
      <c r="H67" s="160" t="e">
        <f>NA()</f>
        <v>#N/A</v>
      </c>
      <c r="I67" s="160">
        <f>IF(ISNUMBER('将来負担比率（分子）の構造'!K$53), IF('将来負担比率（分子）の構造'!K$53 &lt; 0, 0, '将来負担比率（分子）の構造'!K$53), NA())</f>
        <v>68966</v>
      </c>
      <c r="J67" s="160" t="e">
        <f>NA()</f>
        <v>#N/A</v>
      </c>
      <c r="K67" s="160" t="e">
        <f>NA()</f>
        <v>#N/A</v>
      </c>
      <c r="L67" s="160">
        <f>IF(ISNUMBER('将来負担比率（分子）の構造'!L$53), IF('将来負担比率（分子）の構造'!L$53 &lt; 0, 0, '将来負担比率（分子）の構造'!L$53), NA())</f>
        <v>62893</v>
      </c>
      <c r="M67" s="160" t="e">
        <f>NA()</f>
        <v>#N/A</v>
      </c>
      <c r="N67" s="160" t="e">
        <f>NA()</f>
        <v>#N/A</v>
      </c>
      <c r="O67" s="160">
        <f>IF(ISNUMBER('将来負担比率（分子）の構造'!M$53), IF('将来負担比率（分子）の構造'!M$53 &lt; 0, 0, '将来負担比率（分子）の構造'!M$53), NA())</f>
        <v>59047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4272</v>
      </c>
      <c r="C72" s="164">
        <f>基金残高に係る経年分析!G55</f>
        <v>4274</v>
      </c>
      <c r="D72" s="164">
        <f>基金残高に係る経年分析!H55</f>
        <v>2276</v>
      </c>
    </row>
    <row r="73" spans="1:16" x14ac:dyDescent="0.15">
      <c r="A73" s="163" t="s">
        <v>71</v>
      </c>
      <c r="B73" s="164">
        <f>基金残高に係る経年分析!F56</f>
        <v>3016</v>
      </c>
      <c r="C73" s="164">
        <f>基金残高に係る経年分析!G56</f>
        <v>3017</v>
      </c>
      <c r="D73" s="164">
        <f>基金残高に係る経年分析!H56</f>
        <v>3017</v>
      </c>
    </row>
    <row r="74" spans="1:16" x14ac:dyDescent="0.15">
      <c r="A74" s="163" t="s">
        <v>72</v>
      </c>
      <c r="B74" s="164">
        <f>基金残高に係る経年分析!F57</f>
        <v>5934</v>
      </c>
      <c r="C74" s="164">
        <f>基金残高に係る経年分析!G57</f>
        <v>6299</v>
      </c>
      <c r="D74" s="164">
        <f>基金残高に係る経年分析!H57</f>
        <v>8068</v>
      </c>
    </row>
  </sheetData>
  <sheetProtection algorithmName="SHA-512" hashValue="++Vndi4+mHcfVCxCpVlyIBsFxWtBX/Def0L5ZVim30HGsQYDpoOeilsH2BXg2ceIh5GezxaVmMOWRB+JhyB/NA==" saltValue="AVIgDgDBZvUDXLAFG97mUw==" spinCount="100000" sheet="1" objects="1" scenarios="1"/>
  <customSheetViews>
    <customSheetView guid="{6312F4FF-D0A3-4885-996D-2C428543F682}"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34415509</v>
      </c>
      <c r="S5" s="649"/>
      <c r="T5" s="649"/>
      <c r="U5" s="649"/>
      <c r="V5" s="649"/>
      <c r="W5" s="649"/>
      <c r="X5" s="649"/>
      <c r="Y5" s="650"/>
      <c r="Z5" s="651">
        <v>27.9</v>
      </c>
      <c r="AA5" s="651"/>
      <c r="AB5" s="651"/>
      <c r="AC5" s="651"/>
      <c r="AD5" s="652">
        <v>34415509</v>
      </c>
      <c r="AE5" s="652"/>
      <c r="AF5" s="652"/>
      <c r="AG5" s="652"/>
      <c r="AH5" s="652"/>
      <c r="AI5" s="652"/>
      <c r="AJ5" s="652"/>
      <c r="AK5" s="652"/>
      <c r="AL5" s="653">
        <v>52.7</v>
      </c>
      <c r="AM5" s="654"/>
      <c r="AN5" s="654"/>
      <c r="AO5" s="655"/>
      <c r="AP5" s="645" t="s">
        <v>218</v>
      </c>
      <c r="AQ5" s="646"/>
      <c r="AR5" s="646"/>
      <c r="AS5" s="646"/>
      <c r="AT5" s="646"/>
      <c r="AU5" s="646"/>
      <c r="AV5" s="646"/>
      <c r="AW5" s="646"/>
      <c r="AX5" s="646"/>
      <c r="AY5" s="646"/>
      <c r="AZ5" s="646"/>
      <c r="BA5" s="646"/>
      <c r="BB5" s="646"/>
      <c r="BC5" s="646"/>
      <c r="BD5" s="646"/>
      <c r="BE5" s="646"/>
      <c r="BF5" s="647"/>
      <c r="BG5" s="659">
        <v>34363293</v>
      </c>
      <c r="BH5" s="660"/>
      <c r="BI5" s="660"/>
      <c r="BJ5" s="660"/>
      <c r="BK5" s="660"/>
      <c r="BL5" s="660"/>
      <c r="BM5" s="660"/>
      <c r="BN5" s="661"/>
      <c r="BO5" s="662">
        <v>99.8</v>
      </c>
      <c r="BP5" s="662"/>
      <c r="BQ5" s="662"/>
      <c r="BR5" s="662"/>
      <c r="BS5" s="663">
        <v>2442561</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850056</v>
      </c>
      <c r="S6" s="660"/>
      <c r="T6" s="660"/>
      <c r="U6" s="660"/>
      <c r="V6" s="660"/>
      <c r="W6" s="660"/>
      <c r="X6" s="660"/>
      <c r="Y6" s="661"/>
      <c r="Z6" s="662">
        <v>0.7</v>
      </c>
      <c r="AA6" s="662"/>
      <c r="AB6" s="662"/>
      <c r="AC6" s="662"/>
      <c r="AD6" s="663">
        <v>850056</v>
      </c>
      <c r="AE6" s="663"/>
      <c r="AF6" s="663"/>
      <c r="AG6" s="663"/>
      <c r="AH6" s="663"/>
      <c r="AI6" s="663"/>
      <c r="AJ6" s="663"/>
      <c r="AK6" s="663"/>
      <c r="AL6" s="664">
        <v>1.3</v>
      </c>
      <c r="AM6" s="665"/>
      <c r="AN6" s="665"/>
      <c r="AO6" s="666"/>
      <c r="AP6" s="656" t="s">
        <v>223</v>
      </c>
      <c r="AQ6" s="657"/>
      <c r="AR6" s="657"/>
      <c r="AS6" s="657"/>
      <c r="AT6" s="657"/>
      <c r="AU6" s="657"/>
      <c r="AV6" s="657"/>
      <c r="AW6" s="657"/>
      <c r="AX6" s="657"/>
      <c r="AY6" s="657"/>
      <c r="AZ6" s="657"/>
      <c r="BA6" s="657"/>
      <c r="BB6" s="657"/>
      <c r="BC6" s="657"/>
      <c r="BD6" s="657"/>
      <c r="BE6" s="657"/>
      <c r="BF6" s="658"/>
      <c r="BG6" s="659">
        <v>34363293</v>
      </c>
      <c r="BH6" s="660"/>
      <c r="BI6" s="660"/>
      <c r="BJ6" s="660"/>
      <c r="BK6" s="660"/>
      <c r="BL6" s="660"/>
      <c r="BM6" s="660"/>
      <c r="BN6" s="661"/>
      <c r="BO6" s="662">
        <v>99.8</v>
      </c>
      <c r="BP6" s="662"/>
      <c r="BQ6" s="662"/>
      <c r="BR6" s="662"/>
      <c r="BS6" s="663">
        <v>2442561</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601915</v>
      </c>
      <c r="CS6" s="660"/>
      <c r="CT6" s="660"/>
      <c r="CU6" s="660"/>
      <c r="CV6" s="660"/>
      <c r="CW6" s="660"/>
      <c r="CX6" s="660"/>
      <c r="CY6" s="661"/>
      <c r="CZ6" s="653">
        <v>0.5</v>
      </c>
      <c r="DA6" s="654"/>
      <c r="DB6" s="654"/>
      <c r="DC6" s="673"/>
      <c r="DD6" s="668" t="s">
        <v>120</v>
      </c>
      <c r="DE6" s="660"/>
      <c r="DF6" s="660"/>
      <c r="DG6" s="660"/>
      <c r="DH6" s="660"/>
      <c r="DI6" s="660"/>
      <c r="DJ6" s="660"/>
      <c r="DK6" s="660"/>
      <c r="DL6" s="660"/>
      <c r="DM6" s="660"/>
      <c r="DN6" s="660"/>
      <c r="DO6" s="660"/>
      <c r="DP6" s="661"/>
      <c r="DQ6" s="668">
        <v>599726</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62559</v>
      </c>
      <c r="S7" s="660"/>
      <c r="T7" s="660"/>
      <c r="U7" s="660"/>
      <c r="V7" s="660"/>
      <c r="W7" s="660"/>
      <c r="X7" s="660"/>
      <c r="Y7" s="661"/>
      <c r="Z7" s="662">
        <v>0.1</v>
      </c>
      <c r="AA7" s="662"/>
      <c r="AB7" s="662"/>
      <c r="AC7" s="662"/>
      <c r="AD7" s="663">
        <v>62559</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15593644</v>
      </c>
      <c r="BH7" s="660"/>
      <c r="BI7" s="660"/>
      <c r="BJ7" s="660"/>
      <c r="BK7" s="660"/>
      <c r="BL7" s="660"/>
      <c r="BM7" s="660"/>
      <c r="BN7" s="661"/>
      <c r="BO7" s="662">
        <v>45.3</v>
      </c>
      <c r="BP7" s="662"/>
      <c r="BQ7" s="662"/>
      <c r="BR7" s="662"/>
      <c r="BS7" s="663">
        <v>489742</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11969573</v>
      </c>
      <c r="CS7" s="660"/>
      <c r="CT7" s="660"/>
      <c r="CU7" s="660"/>
      <c r="CV7" s="660"/>
      <c r="CW7" s="660"/>
      <c r="CX7" s="660"/>
      <c r="CY7" s="661"/>
      <c r="CZ7" s="662">
        <v>9.9</v>
      </c>
      <c r="DA7" s="662"/>
      <c r="DB7" s="662"/>
      <c r="DC7" s="662"/>
      <c r="DD7" s="668">
        <v>2090314</v>
      </c>
      <c r="DE7" s="660"/>
      <c r="DF7" s="660"/>
      <c r="DG7" s="660"/>
      <c r="DH7" s="660"/>
      <c r="DI7" s="660"/>
      <c r="DJ7" s="660"/>
      <c r="DK7" s="660"/>
      <c r="DL7" s="660"/>
      <c r="DM7" s="660"/>
      <c r="DN7" s="660"/>
      <c r="DO7" s="660"/>
      <c r="DP7" s="661"/>
      <c r="DQ7" s="668">
        <v>7273499</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66912</v>
      </c>
      <c r="S8" s="660"/>
      <c r="T8" s="660"/>
      <c r="U8" s="660"/>
      <c r="V8" s="660"/>
      <c r="W8" s="660"/>
      <c r="X8" s="660"/>
      <c r="Y8" s="661"/>
      <c r="Z8" s="662">
        <v>0.1</v>
      </c>
      <c r="AA8" s="662"/>
      <c r="AB8" s="662"/>
      <c r="AC8" s="662"/>
      <c r="AD8" s="663">
        <v>66912</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462897</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54208473</v>
      </c>
      <c r="CS8" s="660"/>
      <c r="CT8" s="660"/>
      <c r="CU8" s="660"/>
      <c r="CV8" s="660"/>
      <c r="CW8" s="660"/>
      <c r="CX8" s="660"/>
      <c r="CY8" s="661"/>
      <c r="CZ8" s="662">
        <v>44.8</v>
      </c>
      <c r="DA8" s="662"/>
      <c r="DB8" s="662"/>
      <c r="DC8" s="662"/>
      <c r="DD8" s="668">
        <v>914996</v>
      </c>
      <c r="DE8" s="660"/>
      <c r="DF8" s="660"/>
      <c r="DG8" s="660"/>
      <c r="DH8" s="660"/>
      <c r="DI8" s="660"/>
      <c r="DJ8" s="660"/>
      <c r="DK8" s="660"/>
      <c r="DL8" s="660"/>
      <c r="DM8" s="660"/>
      <c r="DN8" s="660"/>
      <c r="DO8" s="660"/>
      <c r="DP8" s="661"/>
      <c r="DQ8" s="668">
        <v>23257488</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59612</v>
      </c>
      <c r="S9" s="660"/>
      <c r="T9" s="660"/>
      <c r="U9" s="660"/>
      <c r="V9" s="660"/>
      <c r="W9" s="660"/>
      <c r="X9" s="660"/>
      <c r="Y9" s="661"/>
      <c r="Z9" s="662">
        <v>0</v>
      </c>
      <c r="AA9" s="662"/>
      <c r="AB9" s="662"/>
      <c r="AC9" s="662"/>
      <c r="AD9" s="663">
        <v>59612</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11759391</v>
      </c>
      <c r="BH9" s="660"/>
      <c r="BI9" s="660"/>
      <c r="BJ9" s="660"/>
      <c r="BK9" s="660"/>
      <c r="BL9" s="660"/>
      <c r="BM9" s="660"/>
      <c r="BN9" s="661"/>
      <c r="BO9" s="662">
        <v>34.200000000000003</v>
      </c>
      <c r="BP9" s="662"/>
      <c r="BQ9" s="662"/>
      <c r="BR9" s="662"/>
      <c r="BS9" s="668" t="s">
        <v>120</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6436345</v>
      </c>
      <c r="CS9" s="660"/>
      <c r="CT9" s="660"/>
      <c r="CU9" s="660"/>
      <c r="CV9" s="660"/>
      <c r="CW9" s="660"/>
      <c r="CX9" s="660"/>
      <c r="CY9" s="661"/>
      <c r="CZ9" s="662">
        <v>5.3</v>
      </c>
      <c r="DA9" s="662"/>
      <c r="DB9" s="662"/>
      <c r="DC9" s="662"/>
      <c r="DD9" s="668">
        <v>72895</v>
      </c>
      <c r="DE9" s="660"/>
      <c r="DF9" s="660"/>
      <c r="DG9" s="660"/>
      <c r="DH9" s="660"/>
      <c r="DI9" s="660"/>
      <c r="DJ9" s="660"/>
      <c r="DK9" s="660"/>
      <c r="DL9" s="660"/>
      <c r="DM9" s="660"/>
      <c r="DN9" s="660"/>
      <c r="DO9" s="660"/>
      <c r="DP9" s="661"/>
      <c r="DQ9" s="668">
        <v>5410089</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895850</v>
      </c>
      <c r="BH10" s="660"/>
      <c r="BI10" s="660"/>
      <c r="BJ10" s="660"/>
      <c r="BK10" s="660"/>
      <c r="BL10" s="660"/>
      <c r="BM10" s="660"/>
      <c r="BN10" s="661"/>
      <c r="BO10" s="662">
        <v>2.6</v>
      </c>
      <c r="BP10" s="662"/>
      <c r="BQ10" s="662"/>
      <c r="BR10" s="662"/>
      <c r="BS10" s="668" t="s">
        <v>120</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61691</v>
      </c>
      <c r="CS10" s="660"/>
      <c r="CT10" s="660"/>
      <c r="CU10" s="660"/>
      <c r="CV10" s="660"/>
      <c r="CW10" s="660"/>
      <c r="CX10" s="660"/>
      <c r="CY10" s="661"/>
      <c r="CZ10" s="662">
        <v>0.1</v>
      </c>
      <c r="DA10" s="662"/>
      <c r="DB10" s="662"/>
      <c r="DC10" s="662"/>
      <c r="DD10" s="668" t="s">
        <v>120</v>
      </c>
      <c r="DE10" s="660"/>
      <c r="DF10" s="660"/>
      <c r="DG10" s="660"/>
      <c r="DH10" s="660"/>
      <c r="DI10" s="660"/>
      <c r="DJ10" s="660"/>
      <c r="DK10" s="660"/>
      <c r="DL10" s="660"/>
      <c r="DM10" s="660"/>
      <c r="DN10" s="660"/>
      <c r="DO10" s="660"/>
      <c r="DP10" s="661"/>
      <c r="DQ10" s="668">
        <v>51908</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2475506</v>
      </c>
      <c r="BH11" s="660"/>
      <c r="BI11" s="660"/>
      <c r="BJ11" s="660"/>
      <c r="BK11" s="660"/>
      <c r="BL11" s="660"/>
      <c r="BM11" s="660"/>
      <c r="BN11" s="661"/>
      <c r="BO11" s="662">
        <v>7.2</v>
      </c>
      <c r="BP11" s="662"/>
      <c r="BQ11" s="662"/>
      <c r="BR11" s="662"/>
      <c r="BS11" s="668">
        <v>489742</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1555258</v>
      </c>
      <c r="CS11" s="660"/>
      <c r="CT11" s="660"/>
      <c r="CU11" s="660"/>
      <c r="CV11" s="660"/>
      <c r="CW11" s="660"/>
      <c r="CX11" s="660"/>
      <c r="CY11" s="661"/>
      <c r="CZ11" s="662">
        <v>1.3</v>
      </c>
      <c r="DA11" s="662"/>
      <c r="DB11" s="662"/>
      <c r="DC11" s="662"/>
      <c r="DD11" s="668">
        <v>201582</v>
      </c>
      <c r="DE11" s="660"/>
      <c r="DF11" s="660"/>
      <c r="DG11" s="660"/>
      <c r="DH11" s="660"/>
      <c r="DI11" s="660"/>
      <c r="DJ11" s="660"/>
      <c r="DK11" s="660"/>
      <c r="DL11" s="660"/>
      <c r="DM11" s="660"/>
      <c r="DN11" s="660"/>
      <c r="DO11" s="660"/>
      <c r="DP11" s="661"/>
      <c r="DQ11" s="668">
        <v>1008759</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5154098</v>
      </c>
      <c r="S12" s="660"/>
      <c r="T12" s="660"/>
      <c r="U12" s="660"/>
      <c r="V12" s="660"/>
      <c r="W12" s="660"/>
      <c r="X12" s="660"/>
      <c r="Y12" s="661"/>
      <c r="Z12" s="662">
        <v>4.2</v>
      </c>
      <c r="AA12" s="662"/>
      <c r="AB12" s="662"/>
      <c r="AC12" s="662"/>
      <c r="AD12" s="663">
        <v>5154098</v>
      </c>
      <c r="AE12" s="663"/>
      <c r="AF12" s="663"/>
      <c r="AG12" s="663"/>
      <c r="AH12" s="663"/>
      <c r="AI12" s="663"/>
      <c r="AJ12" s="663"/>
      <c r="AK12" s="663"/>
      <c r="AL12" s="664">
        <v>7.9</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15994751</v>
      </c>
      <c r="BH12" s="660"/>
      <c r="BI12" s="660"/>
      <c r="BJ12" s="660"/>
      <c r="BK12" s="660"/>
      <c r="BL12" s="660"/>
      <c r="BM12" s="660"/>
      <c r="BN12" s="661"/>
      <c r="BO12" s="662">
        <v>46.5</v>
      </c>
      <c r="BP12" s="662"/>
      <c r="BQ12" s="662"/>
      <c r="BR12" s="662"/>
      <c r="BS12" s="668">
        <v>1952819</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2316822</v>
      </c>
      <c r="CS12" s="660"/>
      <c r="CT12" s="660"/>
      <c r="CU12" s="660"/>
      <c r="CV12" s="660"/>
      <c r="CW12" s="660"/>
      <c r="CX12" s="660"/>
      <c r="CY12" s="661"/>
      <c r="CZ12" s="662">
        <v>1.9</v>
      </c>
      <c r="DA12" s="662"/>
      <c r="DB12" s="662"/>
      <c r="DC12" s="662"/>
      <c r="DD12" s="668">
        <v>177491</v>
      </c>
      <c r="DE12" s="660"/>
      <c r="DF12" s="660"/>
      <c r="DG12" s="660"/>
      <c r="DH12" s="660"/>
      <c r="DI12" s="660"/>
      <c r="DJ12" s="660"/>
      <c r="DK12" s="660"/>
      <c r="DL12" s="660"/>
      <c r="DM12" s="660"/>
      <c r="DN12" s="660"/>
      <c r="DO12" s="660"/>
      <c r="DP12" s="661"/>
      <c r="DQ12" s="668">
        <v>1617438</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21649</v>
      </c>
      <c r="S13" s="660"/>
      <c r="T13" s="660"/>
      <c r="U13" s="660"/>
      <c r="V13" s="660"/>
      <c r="W13" s="660"/>
      <c r="X13" s="660"/>
      <c r="Y13" s="661"/>
      <c r="Z13" s="662">
        <v>0</v>
      </c>
      <c r="AA13" s="662"/>
      <c r="AB13" s="662"/>
      <c r="AC13" s="662"/>
      <c r="AD13" s="663">
        <v>21649</v>
      </c>
      <c r="AE13" s="663"/>
      <c r="AF13" s="663"/>
      <c r="AG13" s="663"/>
      <c r="AH13" s="663"/>
      <c r="AI13" s="663"/>
      <c r="AJ13" s="663"/>
      <c r="AK13" s="663"/>
      <c r="AL13" s="664">
        <v>0</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15839957</v>
      </c>
      <c r="BH13" s="660"/>
      <c r="BI13" s="660"/>
      <c r="BJ13" s="660"/>
      <c r="BK13" s="660"/>
      <c r="BL13" s="660"/>
      <c r="BM13" s="660"/>
      <c r="BN13" s="661"/>
      <c r="BO13" s="662">
        <v>46</v>
      </c>
      <c r="BP13" s="662"/>
      <c r="BQ13" s="662"/>
      <c r="BR13" s="662"/>
      <c r="BS13" s="668">
        <v>1952819</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11983208</v>
      </c>
      <c r="CS13" s="660"/>
      <c r="CT13" s="660"/>
      <c r="CU13" s="660"/>
      <c r="CV13" s="660"/>
      <c r="CW13" s="660"/>
      <c r="CX13" s="660"/>
      <c r="CY13" s="661"/>
      <c r="CZ13" s="662">
        <v>9.9</v>
      </c>
      <c r="DA13" s="662"/>
      <c r="DB13" s="662"/>
      <c r="DC13" s="662"/>
      <c r="DD13" s="668">
        <v>3358305</v>
      </c>
      <c r="DE13" s="660"/>
      <c r="DF13" s="660"/>
      <c r="DG13" s="660"/>
      <c r="DH13" s="660"/>
      <c r="DI13" s="660"/>
      <c r="DJ13" s="660"/>
      <c r="DK13" s="660"/>
      <c r="DL13" s="660"/>
      <c r="DM13" s="660"/>
      <c r="DN13" s="660"/>
      <c r="DO13" s="660"/>
      <c r="DP13" s="661"/>
      <c r="DQ13" s="668">
        <v>8134660</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660011</v>
      </c>
      <c r="BH14" s="660"/>
      <c r="BI14" s="660"/>
      <c r="BJ14" s="660"/>
      <c r="BK14" s="660"/>
      <c r="BL14" s="660"/>
      <c r="BM14" s="660"/>
      <c r="BN14" s="661"/>
      <c r="BO14" s="662">
        <v>1.9</v>
      </c>
      <c r="BP14" s="662"/>
      <c r="BQ14" s="662"/>
      <c r="BR14" s="662"/>
      <c r="BS14" s="668" t="s">
        <v>120</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3888670</v>
      </c>
      <c r="CS14" s="660"/>
      <c r="CT14" s="660"/>
      <c r="CU14" s="660"/>
      <c r="CV14" s="660"/>
      <c r="CW14" s="660"/>
      <c r="CX14" s="660"/>
      <c r="CY14" s="661"/>
      <c r="CZ14" s="662">
        <v>3.2</v>
      </c>
      <c r="DA14" s="662"/>
      <c r="DB14" s="662"/>
      <c r="DC14" s="662"/>
      <c r="DD14" s="668">
        <v>12113</v>
      </c>
      <c r="DE14" s="660"/>
      <c r="DF14" s="660"/>
      <c r="DG14" s="660"/>
      <c r="DH14" s="660"/>
      <c r="DI14" s="660"/>
      <c r="DJ14" s="660"/>
      <c r="DK14" s="660"/>
      <c r="DL14" s="660"/>
      <c r="DM14" s="660"/>
      <c r="DN14" s="660"/>
      <c r="DO14" s="660"/>
      <c r="DP14" s="661"/>
      <c r="DQ14" s="668">
        <v>3827500</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213478</v>
      </c>
      <c r="S15" s="660"/>
      <c r="T15" s="660"/>
      <c r="U15" s="660"/>
      <c r="V15" s="660"/>
      <c r="W15" s="660"/>
      <c r="X15" s="660"/>
      <c r="Y15" s="661"/>
      <c r="Z15" s="662">
        <v>0.2</v>
      </c>
      <c r="AA15" s="662"/>
      <c r="AB15" s="662"/>
      <c r="AC15" s="662"/>
      <c r="AD15" s="663">
        <v>213478</v>
      </c>
      <c r="AE15" s="663"/>
      <c r="AF15" s="663"/>
      <c r="AG15" s="663"/>
      <c r="AH15" s="663"/>
      <c r="AI15" s="663"/>
      <c r="AJ15" s="663"/>
      <c r="AK15" s="663"/>
      <c r="AL15" s="664">
        <v>0.3</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2114479</v>
      </c>
      <c r="BH15" s="660"/>
      <c r="BI15" s="660"/>
      <c r="BJ15" s="660"/>
      <c r="BK15" s="660"/>
      <c r="BL15" s="660"/>
      <c r="BM15" s="660"/>
      <c r="BN15" s="661"/>
      <c r="BO15" s="662">
        <v>6.1</v>
      </c>
      <c r="BP15" s="662"/>
      <c r="BQ15" s="662"/>
      <c r="BR15" s="662"/>
      <c r="BS15" s="668" t="s">
        <v>120</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10747465</v>
      </c>
      <c r="CS15" s="660"/>
      <c r="CT15" s="660"/>
      <c r="CU15" s="660"/>
      <c r="CV15" s="660"/>
      <c r="CW15" s="660"/>
      <c r="CX15" s="660"/>
      <c r="CY15" s="661"/>
      <c r="CZ15" s="662">
        <v>8.9</v>
      </c>
      <c r="DA15" s="662"/>
      <c r="DB15" s="662"/>
      <c r="DC15" s="662"/>
      <c r="DD15" s="668">
        <v>1398099</v>
      </c>
      <c r="DE15" s="660"/>
      <c r="DF15" s="660"/>
      <c r="DG15" s="660"/>
      <c r="DH15" s="660"/>
      <c r="DI15" s="660"/>
      <c r="DJ15" s="660"/>
      <c r="DK15" s="660"/>
      <c r="DL15" s="660"/>
      <c r="DM15" s="660"/>
      <c r="DN15" s="660"/>
      <c r="DO15" s="660"/>
      <c r="DP15" s="661"/>
      <c r="DQ15" s="668">
        <v>7571453</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v>408</v>
      </c>
      <c r="BH16" s="660"/>
      <c r="BI16" s="660"/>
      <c r="BJ16" s="660"/>
      <c r="BK16" s="660"/>
      <c r="BL16" s="660"/>
      <c r="BM16" s="660"/>
      <c r="BN16" s="661"/>
      <c r="BO16" s="662">
        <v>0</v>
      </c>
      <c r="BP16" s="662"/>
      <c r="BQ16" s="662"/>
      <c r="BR16" s="662"/>
      <c r="BS16" s="668" t="s">
        <v>120</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2789</v>
      </c>
      <c r="CS16" s="660"/>
      <c r="CT16" s="660"/>
      <c r="CU16" s="660"/>
      <c r="CV16" s="660"/>
      <c r="CW16" s="660"/>
      <c r="CX16" s="660"/>
      <c r="CY16" s="661"/>
      <c r="CZ16" s="662">
        <v>0</v>
      </c>
      <c r="DA16" s="662"/>
      <c r="DB16" s="662"/>
      <c r="DC16" s="662"/>
      <c r="DD16" s="668" t="s">
        <v>120</v>
      </c>
      <c r="DE16" s="660"/>
      <c r="DF16" s="660"/>
      <c r="DG16" s="660"/>
      <c r="DH16" s="660"/>
      <c r="DI16" s="660"/>
      <c r="DJ16" s="660"/>
      <c r="DK16" s="660"/>
      <c r="DL16" s="660"/>
      <c r="DM16" s="660"/>
      <c r="DN16" s="660"/>
      <c r="DO16" s="660"/>
      <c r="DP16" s="661"/>
      <c r="DQ16" s="668">
        <v>767</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158875</v>
      </c>
      <c r="S17" s="660"/>
      <c r="T17" s="660"/>
      <c r="U17" s="660"/>
      <c r="V17" s="660"/>
      <c r="W17" s="660"/>
      <c r="X17" s="660"/>
      <c r="Y17" s="661"/>
      <c r="Z17" s="662">
        <v>0.1</v>
      </c>
      <c r="AA17" s="662"/>
      <c r="AB17" s="662"/>
      <c r="AC17" s="662"/>
      <c r="AD17" s="663">
        <v>158875</v>
      </c>
      <c r="AE17" s="663"/>
      <c r="AF17" s="663"/>
      <c r="AG17" s="663"/>
      <c r="AH17" s="663"/>
      <c r="AI17" s="663"/>
      <c r="AJ17" s="663"/>
      <c r="AK17" s="663"/>
      <c r="AL17" s="664">
        <v>0.2</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16378885</v>
      </c>
      <c r="CS17" s="660"/>
      <c r="CT17" s="660"/>
      <c r="CU17" s="660"/>
      <c r="CV17" s="660"/>
      <c r="CW17" s="660"/>
      <c r="CX17" s="660"/>
      <c r="CY17" s="661"/>
      <c r="CZ17" s="662">
        <v>13.5</v>
      </c>
      <c r="DA17" s="662"/>
      <c r="DB17" s="662"/>
      <c r="DC17" s="662"/>
      <c r="DD17" s="668" t="s">
        <v>120</v>
      </c>
      <c r="DE17" s="660"/>
      <c r="DF17" s="660"/>
      <c r="DG17" s="660"/>
      <c r="DH17" s="660"/>
      <c r="DI17" s="660"/>
      <c r="DJ17" s="660"/>
      <c r="DK17" s="660"/>
      <c r="DL17" s="660"/>
      <c r="DM17" s="660"/>
      <c r="DN17" s="660"/>
      <c r="DO17" s="660"/>
      <c r="DP17" s="661"/>
      <c r="DQ17" s="668">
        <v>15950796</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26606409</v>
      </c>
      <c r="S18" s="660"/>
      <c r="T18" s="660"/>
      <c r="U18" s="660"/>
      <c r="V18" s="660"/>
      <c r="W18" s="660"/>
      <c r="X18" s="660"/>
      <c r="Y18" s="661"/>
      <c r="Z18" s="662">
        <v>21.6</v>
      </c>
      <c r="AA18" s="662"/>
      <c r="AB18" s="662"/>
      <c r="AC18" s="662"/>
      <c r="AD18" s="663">
        <v>24078875</v>
      </c>
      <c r="AE18" s="663"/>
      <c r="AF18" s="663"/>
      <c r="AG18" s="663"/>
      <c r="AH18" s="663"/>
      <c r="AI18" s="663"/>
      <c r="AJ18" s="663"/>
      <c r="AK18" s="663"/>
      <c r="AL18" s="664">
        <v>36.799999999999997</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v>785078</v>
      </c>
      <c r="CS18" s="660"/>
      <c r="CT18" s="660"/>
      <c r="CU18" s="660"/>
      <c r="CV18" s="660"/>
      <c r="CW18" s="660"/>
      <c r="CX18" s="660"/>
      <c r="CY18" s="661"/>
      <c r="CZ18" s="662">
        <v>0.6</v>
      </c>
      <c r="DA18" s="662"/>
      <c r="DB18" s="662"/>
      <c r="DC18" s="662"/>
      <c r="DD18" s="668" t="s">
        <v>120</v>
      </c>
      <c r="DE18" s="660"/>
      <c r="DF18" s="660"/>
      <c r="DG18" s="660"/>
      <c r="DH18" s="660"/>
      <c r="DI18" s="660"/>
      <c r="DJ18" s="660"/>
      <c r="DK18" s="660"/>
      <c r="DL18" s="660"/>
      <c r="DM18" s="660"/>
      <c r="DN18" s="660"/>
      <c r="DO18" s="660"/>
      <c r="DP18" s="661"/>
      <c r="DQ18" s="668">
        <v>760078</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24078875</v>
      </c>
      <c r="S19" s="660"/>
      <c r="T19" s="660"/>
      <c r="U19" s="660"/>
      <c r="V19" s="660"/>
      <c r="W19" s="660"/>
      <c r="X19" s="660"/>
      <c r="Y19" s="661"/>
      <c r="Z19" s="662">
        <v>19.5</v>
      </c>
      <c r="AA19" s="662"/>
      <c r="AB19" s="662"/>
      <c r="AC19" s="662"/>
      <c r="AD19" s="663">
        <v>24078875</v>
      </c>
      <c r="AE19" s="663"/>
      <c r="AF19" s="663"/>
      <c r="AG19" s="663"/>
      <c r="AH19" s="663"/>
      <c r="AI19" s="663"/>
      <c r="AJ19" s="663"/>
      <c r="AK19" s="663"/>
      <c r="AL19" s="664">
        <v>36.799999999999997</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52216</v>
      </c>
      <c r="BH19" s="660"/>
      <c r="BI19" s="660"/>
      <c r="BJ19" s="660"/>
      <c r="BK19" s="660"/>
      <c r="BL19" s="660"/>
      <c r="BM19" s="660"/>
      <c r="BN19" s="661"/>
      <c r="BO19" s="662">
        <v>0.2</v>
      </c>
      <c r="BP19" s="662"/>
      <c r="BQ19" s="662"/>
      <c r="BR19" s="662"/>
      <c r="BS19" s="668" t="s">
        <v>120</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2521326</v>
      </c>
      <c r="S20" s="660"/>
      <c r="T20" s="660"/>
      <c r="U20" s="660"/>
      <c r="V20" s="660"/>
      <c r="W20" s="660"/>
      <c r="X20" s="660"/>
      <c r="Y20" s="661"/>
      <c r="Z20" s="662">
        <v>2</v>
      </c>
      <c r="AA20" s="662"/>
      <c r="AB20" s="662"/>
      <c r="AC20" s="662"/>
      <c r="AD20" s="663" t="s">
        <v>120</v>
      </c>
      <c r="AE20" s="663"/>
      <c r="AF20" s="663"/>
      <c r="AG20" s="663"/>
      <c r="AH20" s="663"/>
      <c r="AI20" s="663"/>
      <c r="AJ20" s="663"/>
      <c r="AK20" s="663"/>
      <c r="AL20" s="664" t="s">
        <v>120</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52216</v>
      </c>
      <c r="BH20" s="660"/>
      <c r="BI20" s="660"/>
      <c r="BJ20" s="660"/>
      <c r="BK20" s="660"/>
      <c r="BL20" s="660"/>
      <c r="BM20" s="660"/>
      <c r="BN20" s="661"/>
      <c r="BO20" s="662">
        <v>0.2</v>
      </c>
      <c r="BP20" s="662"/>
      <c r="BQ20" s="662"/>
      <c r="BR20" s="662"/>
      <c r="BS20" s="668" t="s">
        <v>120</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120936172</v>
      </c>
      <c r="CS20" s="660"/>
      <c r="CT20" s="660"/>
      <c r="CU20" s="660"/>
      <c r="CV20" s="660"/>
      <c r="CW20" s="660"/>
      <c r="CX20" s="660"/>
      <c r="CY20" s="661"/>
      <c r="CZ20" s="662">
        <v>100</v>
      </c>
      <c r="DA20" s="662"/>
      <c r="DB20" s="662"/>
      <c r="DC20" s="662"/>
      <c r="DD20" s="668">
        <v>8225795</v>
      </c>
      <c r="DE20" s="660"/>
      <c r="DF20" s="660"/>
      <c r="DG20" s="660"/>
      <c r="DH20" s="660"/>
      <c r="DI20" s="660"/>
      <c r="DJ20" s="660"/>
      <c r="DK20" s="660"/>
      <c r="DL20" s="660"/>
      <c r="DM20" s="660"/>
      <c r="DN20" s="660"/>
      <c r="DO20" s="660"/>
      <c r="DP20" s="661"/>
      <c r="DQ20" s="668">
        <v>75464161</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v>6208</v>
      </c>
      <c r="S21" s="660"/>
      <c r="T21" s="660"/>
      <c r="U21" s="660"/>
      <c r="V21" s="660"/>
      <c r="W21" s="660"/>
      <c r="X21" s="660"/>
      <c r="Y21" s="661"/>
      <c r="Z21" s="662">
        <v>0</v>
      </c>
      <c r="AA21" s="662"/>
      <c r="AB21" s="662"/>
      <c r="AC21" s="662"/>
      <c r="AD21" s="663" t="s">
        <v>120</v>
      </c>
      <c r="AE21" s="663"/>
      <c r="AF21" s="663"/>
      <c r="AG21" s="663"/>
      <c r="AH21" s="663"/>
      <c r="AI21" s="663"/>
      <c r="AJ21" s="663"/>
      <c r="AK21" s="663"/>
      <c r="AL21" s="664" t="s">
        <v>120</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52216</v>
      </c>
      <c r="BH21" s="660"/>
      <c r="BI21" s="660"/>
      <c r="BJ21" s="660"/>
      <c r="BK21" s="660"/>
      <c r="BL21" s="660"/>
      <c r="BM21" s="660"/>
      <c r="BN21" s="661"/>
      <c r="BO21" s="662">
        <v>0.2</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67609157</v>
      </c>
      <c r="S22" s="660"/>
      <c r="T22" s="660"/>
      <c r="U22" s="660"/>
      <c r="V22" s="660"/>
      <c r="W22" s="660"/>
      <c r="X22" s="660"/>
      <c r="Y22" s="661"/>
      <c r="Z22" s="662">
        <v>54.9</v>
      </c>
      <c r="AA22" s="662"/>
      <c r="AB22" s="662"/>
      <c r="AC22" s="662"/>
      <c r="AD22" s="663">
        <v>65081623</v>
      </c>
      <c r="AE22" s="663"/>
      <c r="AF22" s="663"/>
      <c r="AG22" s="663"/>
      <c r="AH22" s="663"/>
      <c r="AI22" s="663"/>
      <c r="AJ22" s="663"/>
      <c r="AK22" s="663"/>
      <c r="AL22" s="664">
        <v>99.6</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38628</v>
      </c>
      <c r="S23" s="660"/>
      <c r="T23" s="660"/>
      <c r="U23" s="660"/>
      <c r="V23" s="660"/>
      <c r="W23" s="660"/>
      <c r="X23" s="660"/>
      <c r="Y23" s="661"/>
      <c r="Z23" s="662">
        <v>0</v>
      </c>
      <c r="AA23" s="662"/>
      <c r="AB23" s="662"/>
      <c r="AC23" s="662"/>
      <c r="AD23" s="663">
        <v>38628</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1081923</v>
      </c>
      <c r="S24" s="660"/>
      <c r="T24" s="660"/>
      <c r="U24" s="660"/>
      <c r="V24" s="660"/>
      <c r="W24" s="660"/>
      <c r="X24" s="660"/>
      <c r="Y24" s="661"/>
      <c r="Z24" s="662">
        <v>0.9</v>
      </c>
      <c r="AA24" s="662"/>
      <c r="AB24" s="662"/>
      <c r="AC24" s="662"/>
      <c r="AD24" s="663" t="s">
        <v>120</v>
      </c>
      <c r="AE24" s="663"/>
      <c r="AF24" s="663"/>
      <c r="AG24" s="663"/>
      <c r="AH24" s="663"/>
      <c r="AI24" s="663"/>
      <c r="AJ24" s="663"/>
      <c r="AK24" s="663"/>
      <c r="AL24" s="664" t="s">
        <v>120</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69094620</v>
      </c>
      <c r="CS24" s="649"/>
      <c r="CT24" s="649"/>
      <c r="CU24" s="649"/>
      <c r="CV24" s="649"/>
      <c r="CW24" s="649"/>
      <c r="CX24" s="649"/>
      <c r="CY24" s="650"/>
      <c r="CZ24" s="653">
        <v>57.1</v>
      </c>
      <c r="DA24" s="654"/>
      <c r="DB24" s="654"/>
      <c r="DC24" s="673"/>
      <c r="DD24" s="692">
        <v>39944933</v>
      </c>
      <c r="DE24" s="649"/>
      <c r="DF24" s="649"/>
      <c r="DG24" s="649"/>
      <c r="DH24" s="649"/>
      <c r="DI24" s="649"/>
      <c r="DJ24" s="649"/>
      <c r="DK24" s="650"/>
      <c r="DL24" s="692">
        <v>39223138</v>
      </c>
      <c r="DM24" s="649"/>
      <c r="DN24" s="649"/>
      <c r="DO24" s="649"/>
      <c r="DP24" s="649"/>
      <c r="DQ24" s="649"/>
      <c r="DR24" s="649"/>
      <c r="DS24" s="649"/>
      <c r="DT24" s="649"/>
      <c r="DU24" s="649"/>
      <c r="DV24" s="650"/>
      <c r="DW24" s="653">
        <v>56.1</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1237217</v>
      </c>
      <c r="S25" s="660"/>
      <c r="T25" s="660"/>
      <c r="U25" s="660"/>
      <c r="V25" s="660"/>
      <c r="W25" s="660"/>
      <c r="X25" s="660"/>
      <c r="Y25" s="661"/>
      <c r="Z25" s="662">
        <v>1</v>
      </c>
      <c r="AA25" s="662"/>
      <c r="AB25" s="662"/>
      <c r="AC25" s="662"/>
      <c r="AD25" s="663">
        <v>56688</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11482354</v>
      </c>
      <c r="CS25" s="695"/>
      <c r="CT25" s="695"/>
      <c r="CU25" s="695"/>
      <c r="CV25" s="695"/>
      <c r="CW25" s="695"/>
      <c r="CX25" s="695"/>
      <c r="CY25" s="696"/>
      <c r="CZ25" s="664">
        <v>9.5</v>
      </c>
      <c r="DA25" s="693"/>
      <c r="DB25" s="693"/>
      <c r="DC25" s="697"/>
      <c r="DD25" s="668">
        <v>10759738</v>
      </c>
      <c r="DE25" s="695"/>
      <c r="DF25" s="695"/>
      <c r="DG25" s="695"/>
      <c r="DH25" s="695"/>
      <c r="DI25" s="695"/>
      <c r="DJ25" s="695"/>
      <c r="DK25" s="696"/>
      <c r="DL25" s="668">
        <v>10310909</v>
      </c>
      <c r="DM25" s="695"/>
      <c r="DN25" s="695"/>
      <c r="DO25" s="695"/>
      <c r="DP25" s="695"/>
      <c r="DQ25" s="695"/>
      <c r="DR25" s="695"/>
      <c r="DS25" s="695"/>
      <c r="DT25" s="695"/>
      <c r="DU25" s="695"/>
      <c r="DV25" s="696"/>
      <c r="DW25" s="664">
        <v>14.7</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628743</v>
      </c>
      <c r="S26" s="660"/>
      <c r="T26" s="660"/>
      <c r="U26" s="660"/>
      <c r="V26" s="660"/>
      <c r="W26" s="660"/>
      <c r="X26" s="660"/>
      <c r="Y26" s="661"/>
      <c r="Z26" s="662">
        <v>0.5</v>
      </c>
      <c r="AA26" s="662"/>
      <c r="AB26" s="662"/>
      <c r="AC26" s="662"/>
      <c r="AD26" s="663" t="s">
        <v>120</v>
      </c>
      <c r="AE26" s="663"/>
      <c r="AF26" s="663"/>
      <c r="AG26" s="663"/>
      <c r="AH26" s="663"/>
      <c r="AI26" s="663"/>
      <c r="AJ26" s="663"/>
      <c r="AK26" s="663"/>
      <c r="AL26" s="664" t="s">
        <v>120</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8005623</v>
      </c>
      <c r="CS26" s="660"/>
      <c r="CT26" s="660"/>
      <c r="CU26" s="660"/>
      <c r="CV26" s="660"/>
      <c r="CW26" s="660"/>
      <c r="CX26" s="660"/>
      <c r="CY26" s="661"/>
      <c r="CZ26" s="664">
        <v>6.6</v>
      </c>
      <c r="DA26" s="693"/>
      <c r="DB26" s="693"/>
      <c r="DC26" s="697"/>
      <c r="DD26" s="668">
        <v>7406674</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25206496</v>
      </c>
      <c r="S27" s="660"/>
      <c r="T27" s="660"/>
      <c r="U27" s="660"/>
      <c r="V27" s="660"/>
      <c r="W27" s="660"/>
      <c r="X27" s="660"/>
      <c r="Y27" s="661"/>
      <c r="Z27" s="662">
        <v>20.5</v>
      </c>
      <c r="AA27" s="662"/>
      <c r="AB27" s="662"/>
      <c r="AC27" s="662"/>
      <c r="AD27" s="663" t="s">
        <v>120</v>
      </c>
      <c r="AE27" s="663"/>
      <c r="AF27" s="663"/>
      <c r="AG27" s="663"/>
      <c r="AH27" s="663"/>
      <c r="AI27" s="663"/>
      <c r="AJ27" s="663"/>
      <c r="AK27" s="663"/>
      <c r="AL27" s="664" t="s">
        <v>120</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34415509</v>
      </c>
      <c r="BH27" s="660"/>
      <c r="BI27" s="660"/>
      <c r="BJ27" s="660"/>
      <c r="BK27" s="660"/>
      <c r="BL27" s="660"/>
      <c r="BM27" s="660"/>
      <c r="BN27" s="661"/>
      <c r="BO27" s="662">
        <v>100</v>
      </c>
      <c r="BP27" s="662"/>
      <c r="BQ27" s="662"/>
      <c r="BR27" s="662"/>
      <c r="BS27" s="668">
        <v>2442561</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41233381</v>
      </c>
      <c r="CS27" s="695"/>
      <c r="CT27" s="695"/>
      <c r="CU27" s="695"/>
      <c r="CV27" s="695"/>
      <c r="CW27" s="695"/>
      <c r="CX27" s="695"/>
      <c r="CY27" s="696"/>
      <c r="CZ27" s="664">
        <v>34.1</v>
      </c>
      <c r="DA27" s="693"/>
      <c r="DB27" s="693"/>
      <c r="DC27" s="697"/>
      <c r="DD27" s="668">
        <v>13234399</v>
      </c>
      <c r="DE27" s="695"/>
      <c r="DF27" s="695"/>
      <c r="DG27" s="695"/>
      <c r="DH27" s="695"/>
      <c r="DI27" s="695"/>
      <c r="DJ27" s="695"/>
      <c r="DK27" s="696"/>
      <c r="DL27" s="668">
        <v>13055153</v>
      </c>
      <c r="DM27" s="695"/>
      <c r="DN27" s="695"/>
      <c r="DO27" s="695"/>
      <c r="DP27" s="695"/>
      <c r="DQ27" s="695"/>
      <c r="DR27" s="695"/>
      <c r="DS27" s="695"/>
      <c r="DT27" s="695"/>
      <c r="DU27" s="695"/>
      <c r="DV27" s="696"/>
      <c r="DW27" s="664">
        <v>18.7</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v>3755</v>
      </c>
      <c r="S28" s="660"/>
      <c r="T28" s="660"/>
      <c r="U28" s="660"/>
      <c r="V28" s="660"/>
      <c r="W28" s="660"/>
      <c r="X28" s="660"/>
      <c r="Y28" s="661"/>
      <c r="Z28" s="662">
        <v>0</v>
      </c>
      <c r="AA28" s="662"/>
      <c r="AB28" s="662"/>
      <c r="AC28" s="662"/>
      <c r="AD28" s="663">
        <v>3755</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16378885</v>
      </c>
      <c r="CS28" s="660"/>
      <c r="CT28" s="660"/>
      <c r="CU28" s="660"/>
      <c r="CV28" s="660"/>
      <c r="CW28" s="660"/>
      <c r="CX28" s="660"/>
      <c r="CY28" s="661"/>
      <c r="CZ28" s="664">
        <v>13.5</v>
      </c>
      <c r="DA28" s="693"/>
      <c r="DB28" s="693"/>
      <c r="DC28" s="697"/>
      <c r="DD28" s="668">
        <v>15950796</v>
      </c>
      <c r="DE28" s="660"/>
      <c r="DF28" s="660"/>
      <c r="DG28" s="660"/>
      <c r="DH28" s="660"/>
      <c r="DI28" s="660"/>
      <c r="DJ28" s="660"/>
      <c r="DK28" s="661"/>
      <c r="DL28" s="668">
        <v>15857076</v>
      </c>
      <c r="DM28" s="660"/>
      <c r="DN28" s="660"/>
      <c r="DO28" s="660"/>
      <c r="DP28" s="660"/>
      <c r="DQ28" s="660"/>
      <c r="DR28" s="660"/>
      <c r="DS28" s="660"/>
      <c r="DT28" s="660"/>
      <c r="DU28" s="660"/>
      <c r="DV28" s="661"/>
      <c r="DW28" s="664">
        <v>22.7</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7938382</v>
      </c>
      <c r="S29" s="660"/>
      <c r="T29" s="660"/>
      <c r="U29" s="660"/>
      <c r="V29" s="660"/>
      <c r="W29" s="660"/>
      <c r="X29" s="660"/>
      <c r="Y29" s="661"/>
      <c r="Z29" s="662">
        <v>6.4</v>
      </c>
      <c r="AA29" s="662"/>
      <c r="AB29" s="662"/>
      <c r="AC29" s="662"/>
      <c r="AD29" s="663" t="s">
        <v>120</v>
      </c>
      <c r="AE29" s="663"/>
      <c r="AF29" s="663"/>
      <c r="AG29" s="663"/>
      <c r="AH29" s="663"/>
      <c r="AI29" s="663"/>
      <c r="AJ29" s="663"/>
      <c r="AK29" s="663"/>
      <c r="AL29" s="664" t="s">
        <v>120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63</v>
      </c>
      <c r="CG29" s="675"/>
      <c r="CH29" s="675"/>
      <c r="CI29" s="675"/>
      <c r="CJ29" s="675"/>
      <c r="CK29" s="675"/>
      <c r="CL29" s="675"/>
      <c r="CM29" s="675"/>
      <c r="CN29" s="675"/>
      <c r="CO29" s="675"/>
      <c r="CP29" s="675"/>
      <c r="CQ29" s="676"/>
      <c r="CR29" s="659">
        <v>16378768</v>
      </c>
      <c r="CS29" s="695"/>
      <c r="CT29" s="695"/>
      <c r="CU29" s="695"/>
      <c r="CV29" s="695"/>
      <c r="CW29" s="695"/>
      <c r="CX29" s="695"/>
      <c r="CY29" s="696"/>
      <c r="CZ29" s="664">
        <v>13.5</v>
      </c>
      <c r="DA29" s="693"/>
      <c r="DB29" s="693"/>
      <c r="DC29" s="697"/>
      <c r="DD29" s="668">
        <v>15950679</v>
      </c>
      <c r="DE29" s="695"/>
      <c r="DF29" s="695"/>
      <c r="DG29" s="695"/>
      <c r="DH29" s="695"/>
      <c r="DI29" s="695"/>
      <c r="DJ29" s="695"/>
      <c r="DK29" s="696"/>
      <c r="DL29" s="668">
        <v>15856959</v>
      </c>
      <c r="DM29" s="695"/>
      <c r="DN29" s="695"/>
      <c r="DO29" s="695"/>
      <c r="DP29" s="695"/>
      <c r="DQ29" s="695"/>
      <c r="DR29" s="695"/>
      <c r="DS29" s="695"/>
      <c r="DT29" s="695"/>
      <c r="DU29" s="695"/>
      <c r="DV29" s="696"/>
      <c r="DW29" s="664">
        <v>22.7</v>
      </c>
      <c r="DX29" s="693"/>
      <c r="DY29" s="693"/>
      <c r="DZ29" s="693"/>
      <c r="EA29" s="693"/>
      <c r="EB29" s="693"/>
      <c r="EC29" s="694"/>
    </row>
    <row r="30" spans="2:133" ht="11.25" customHeight="1" x14ac:dyDescent="0.15">
      <c r="B30" s="656" t="s">
        <v>297</v>
      </c>
      <c r="C30" s="657"/>
      <c r="D30" s="657"/>
      <c r="E30" s="657"/>
      <c r="F30" s="657"/>
      <c r="G30" s="657"/>
      <c r="H30" s="657"/>
      <c r="I30" s="657"/>
      <c r="J30" s="657"/>
      <c r="K30" s="657"/>
      <c r="L30" s="657"/>
      <c r="M30" s="657"/>
      <c r="N30" s="657"/>
      <c r="O30" s="657"/>
      <c r="P30" s="657"/>
      <c r="Q30" s="658"/>
      <c r="R30" s="659">
        <v>217665</v>
      </c>
      <c r="S30" s="660"/>
      <c r="T30" s="660"/>
      <c r="U30" s="660"/>
      <c r="V30" s="660"/>
      <c r="W30" s="660"/>
      <c r="X30" s="660"/>
      <c r="Y30" s="661"/>
      <c r="Z30" s="662">
        <v>0.2</v>
      </c>
      <c r="AA30" s="662"/>
      <c r="AB30" s="662"/>
      <c r="AC30" s="662"/>
      <c r="AD30" s="663">
        <v>86143</v>
      </c>
      <c r="AE30" s="663"/>
      <c r="AF30" s="663"/>
      <c r="AG30" s="663"/>
      <c r="AH30" s="663"/>
      <c r="AI30" s="663"/>
      <c r="AJ30" s="663"/>
      <c r="AK30" s="663"/>
      <c r="AL30" s="664">
        <v>0.1</v>
      </c>
      <c r="AM30" s="665"/>
      <c r="AN30" s="665"/>
      <c r="AO30" s="666"/>
      <c r="AP30" s="707" t="s">
        <v>298</v>
      </c>
      <c r="AQ30" s="708"/>
      <c r="AR30" s="708"/>
      <c r="AS30" s="708"/>
      <c r="AT30" s="713" t="s">
        <v>299</v>
      </c>
      <c r="AU30" s="210"/>
      <c r="AV30" s="210"/>
      <c r="AW30" s="210"/>
      <c r="AX30" s="645" t="s">
        <v>177</v>
      </c>
      <c r="AY30" s="646"/>
      <c r="AZ30" s="646"/>
      <c r="BA30" s="646"/>
      <c r="BB30" s="646"/>
      <c r="BC30" s="646"/>
      <c r="BD30" s="646"/>
      <c r="BE30" s="646"/>
      <c r="BF30" s="647"/>
      <c r="BG30" s="719">
        <v>98.9</v>
      </c>
      <c r="BH30" s="720"/>
      <c r="BI30" s="720"/>
      <c r="BJ30" s="720"/>
      <c r="BK30" s="720"/>
      <c r="BL30" s="720"/>
      <c r="BM30" s="654">
        <v>93.8</v>
      </c>
      <c r="BN30" s="720"/>
      <c r="BO30" s="720"/>
      <c r="BP30" s="720"/>
      <c r="BQ30" s="721"/>
      <c r="BR30" s="719">
        <v>98.8</v>
      </c>
      <c r="BS30" s="720"/>
      <c r="BT30" s="720"/>
      <c r="BU30" s="720"/>
      <c r="BV30" s="720"/>
      <c r="BW30" s="720"/>
      <c r="BX30" s="654">
        <v>93.4</v>
      </c>
      <c r="BY30" s="720"/>
      <c r="BZ30" s="720"/>
      <c r="CA30" s="720"/>
      <c r="CB30" s="721"/>
      <c r="CD30" s="724"/>
      <c r="CE30" s="725"/>
      <c r="CF30" s="674" t="s">
        <v>300</v>
      </c>
      <c r="CG30" s="675"/>
      <c r="CH30" s="675"/>
      <c r="CI30" s="675"/>
      <c r="CJ30" s="675"/>
      <c r="CK30" s="675"/>
      <c r="CL30" s="675"/>
      <c r="CM30" s="675"/>
      <c r="CN30" s="675"/>
      <c r="CO30" s="675"/>
      <c r="CP30" s="675"/>
      <c r="CQ30" s="676"/>
      <c r="CR30" s="659">
        <v>14966329</v>
      </c>
      <c r="CS30" s="660"/>
      <c r="CT30" s="660"/>
      <c r="CU30" s="660"/>
      <c r="CV30" s="660"/>
      <c r="CW30" s="660"/>
      <c r="CX30" s="660"/>
      <c r="CY30" s="661"/>
      <c r="CZ30" s="664">
        <v>12.4</v>
      </c>
      <c r="DA30" s="693"/>
      <c r="DB30" s="693"/>
      <c r="DC30" s="697"/>
      <c r="DD30" s="668">
        <v>14563916</v>
      </c>
      <c r="DE30" s="660"/>
      <c r="DF30" s="660"/>
      <c r="DG30" s="660"/>
      <c r="DH30" s="660"/>
      <c r="DI30" s="660"/>
      <c r="DJ30" s="660"/>
      <c r="DK30" s="661"/>
      <c r="DL30" s="668">
        <v>14478190</v>
      </c>
      <c r="DM30" s="660"/>
      <c r="DN30" s="660"/>
      <c r="DO30" s="660"/>
      <c r="DP30" s="660"/>
      <c r="DQ30" s="660"/>
      <c r="DR30" s="660"/>
      <c r="DS30" s="660"/>
      <c r="DT30" s="660"/>
      <c r="DU30" s="660"/>
      <c r="DV30" s="661"/>
      <c r="DW30" s="664">
        <v>20.7</v>
      </c>
      <c r="DX30" s="693"/>
      <c r="DY30" s="693"/>
      <c r="DZ30" s="693"/>
      <c r="EA30" s="693"/>
      <c r="EB30" s="693"/>
      <c r="EC30" s="694"/>
    </row>
    <row r="31" spans="2:133" ht="11.25" customHeight="1" x14ac:dyDescent="0.15">
      <c r="B31" s="656" t="s">
        <v>301</v>
      </c>
      <c r="C31" s="657"/>
      <c r="D31" s="657"/>
      <c r="E31" s="657"/>
      <c r="F31" s="657"/>
      <c r="G31" s="657"/>
      <c r="H31" s="657"/>
      <c r="I31" s="657"/>
      <c r="J31" s="657"/>
      <c r="K31" s="657"/>
      <c r="L31" s="657"/>
      <c r="M31" s="657"/>
      <c r="N31" s="657"/>
      <c r="O31" s="657"/>
      <c r="P31" s="657"/>
      <c r="Q31" s="658"/>
      <c r="R31" s="659">
        <v>2136636</v>
      </c>
      <c r="S31" s="660"/>
      <c r="T31" s="660"/>
      <c r="U31" s="660"/>
      <c r="V31" s="660"/>
      <c r="W31" s="660"/>
      <c r="X31" s="660"/>
      <c r="Y31" s="661"/>
      <c r="Z31" s="662">
        <v>1.7</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99.1</v>
      </c>
      <c r="BH31" s="695"/>
      <c r="BI31" s="695"/>
      <c r="BJ31" s="695"/>
      <c r="BK31" s="695"/>
      <c r="BL31" s="695"/>
      <c r="BM31" s="665">
        <v>95.5</v>
      </c>
      <c r="BN31" s="717"/>
      <c r="BO31" s="717"/>
      <c r="BP31" s="717"/>
      <c r="BQ31" s="718"/>
      <c r="BR31" s="716">
        <v>99.1</v>
      </c>
      <c r="BS31" s="695"/>
      <c r="BT31" s="695"/>
      <c r="BU31" s="695"/>
      <c r="BV31" s="695"/>
      <c r="BW31" s="695"/>
      <c r="BX31" s="665">
        <v>95.3</v>
      </c>
      <c r="BY31" s="717"/>
      <c r="BZ31" s="717"/>
      <c r="CA31" s="717"/>
      <c r="CB31" s="718"/>
      <c r="CD31" s="724"/>
      <c r="CE31" s="725"/>
      <c r="CF31" s="674" t="s">
        <v>304</v>
      </c>
      <c r="CG31" s="675"/>
      <c r="CH31" s="675"/>
      <c r="CI31" s="675"/>
      <c r="CJ31" s="675"/>
      <c r="CK31" s="675"/>
      <c r="CL31" s="675"/>
      <c r="CM31" s="675"/>
      <c r="CN31" s="675"/>
      <c r="CO31" s="675"/>
      <c r="CP31" s="675"/>
      <c r="CQ31" s="676"/>
      <c r="CR31" s="659">
        <v>1412439</v>
      </c>
      <c r="CS31" s="695"/>
      <c r="CT31" s="695"/>
      <c r="CU31" s="695"/>
      <c r="CV31" s="695"/>
      <c r="CW31" s="695"/>
      <c r="CX31" s="695"/>
      <c r="CY31" s="696"/>
      <c r="CZ31" s="664">
        <v>1.2</v>
      </c>
      <c r="DA31" s="693"/>
      <c r="DB31" s="693"/>
      <c r="DC31" s="697"/>
      <c r="DD31" s="668">
        <v>1386763</v>
      </c>
      <c r="DE31" s="695"/>
      <c r="DF31" s="695"/>
      <c r="DG31" s="695"/>
      <c r="DH31" s="695"/>
      <c r="DI31" s="695"/>
      <c r="DJ31" s="695"/>
      <c r="DK31" s="696"/>
      <c r="DL31" s="668">
        <v>1378769</v>
      </c>
      <c r="DM31" s="695"/>
      <c r="DN31" s="695"/>
      <c r="DO31" s="695"/>
      <c r="DP31" s="695"/>
      <c r="DQ31" s="695"/>
      <c r="DR31" s="695"/>
      <c r="DS31" s="695"/>
      <c r="DT31" s="695"/>
      <c r="DU31" s="695"/>
      <c r="DV31" s="696"/>
      <c r="DW31" s="664">
        <v>2</v>
      </c>
      <c r="DX31" s="693"/>
      <c r="DY31" s="693"/>
      <c r="DZ31" s="693"/>
      <c r="EA31" s="693"/>
      <c r="EB31" s="693"/>
      <c r="EC31" s="694"/>
    </row>
    <row r="32" spans="2:133" ht="11.25" customHeight="1" x14ac:dyDescent="0.15">
      <c r="B32" s="656" t="s">
        <v>305</v>
      </c>
      <c r="C32" s="657"/>
      <c r="D32" s="657"/>
      <c r="E32" s="657"/>
      <c r="F32" s="657"/>
      <c r="G32" s="657"/>
      <c r="H32" s="657"/>
      <c r="I32" s="657"/>
      <c r="J32" s="657"/>
      <c r="K32" s="657"/>
      <c r="L32" s="657"/>
      <c r="M32" s="657"/>
      <c r="N32" s="657"/>
      <c r="O32" s="657"/>
      <c r="P32" s="657"/>
      <c r="Q32" s="658"/>
      <c r="R32" s="659">
        <v>3635096</v>
      </c>
      <c r="S32" s="660"/>
      <c r="T32" s="660"/>
      <c r="U32" s="660"/>
      <c r="V32" s="660"/>
      <c r="W32" s="660"/>
      <c r="X32" s="660"/>
      <c r="Y32" s="661"/>
      <c r="Z32" s="662">
        <v>3</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98.7</v>
      </c>
      <c r="BH32" s="729"/>
      <c r="BI32" s="729"/>
      <c r="BJ32" s="729"/>
      <c r="BK32" s="729"/>
      <c r="BL32" s="729"/>
      <c r="BM32" s="730">
        <v>91.4</v>
      </c>
      <c r="BN32" s="729"/>
      <c r="BO32" s="729"/>
      <c r="BP32" s="729"/>
      <c r="BQ32" s="731"/>
      <c r="BR32" s="728">
        <v>98.5</v>
      </c>
      <c r="BS32" s="729"/>
      <c r="BT32" s="729"/>
      <c r="BU32" s="729"/>
      <c r="BV32" s="729"/>
      <c r="BW32" s="729"/>
      <c r="BX32" s="730">
        <v>90.7</v>
      </c>
      <c r="BY32" s="729"/>
      <c r="BZ32" s="729"/>
      <c r="CA32" s="729"/>
      <c r="CB32" s="731"/>
      <c r="CD32" s="726"/>
      <c r="CE32" s="727"/>
      <c r="CF32" s="674" t="s">
        <v>307</v>
      </c>
      <c r="CG32" s="675"/>
      <c r="CH32" s="675"/>
      <c r="CI32" s="675"/>
      <c r="CJ32" s="675"/>
      <c r="CK32" s="675"/>
      <c r="CL32" s="675"/>
      <c r="CM32" s="675"/>
      <c r="CN32" s="675"/>
      <c r="CO32" s="675"/>
      <c r="CP32" s="675"/>
      <c r="CQ32" s="676"/>
      <c r="CR32" s="659">
        <v>117</v>
      </c>
      <c r="CS32" s="660"/>
      <c r="CT32" s="660"/>
      <c r="CU32" s="660"/>
      <c r="CV32" s="660"/>
      <c r="CW32" s="660"/>
      <c r="CX32" s="660"/>
      <c r="CY32" s="661"/>
      <c r="CZ32" s="664">
        <v>0</v>
      </c>
      <c r="DA32" s="693"/>
      <c r="DB32" s="693"/>
      <c r="DC32" s="697"/>
      <c r="DD32" s="668">
        <v>117</v>
      </c>
      <c r="DE32" s="660"/>
      <c r="DF32" s="660"/>
      <c r="DG32" s="660"/>
      <c r="DH32" s="660"/>
      <c r="DI32" s="660"/>
      <c r="DJ32" s="660"/>
      <c r="DK32" s="661"/>
      <c r="DL32" s="668">
        <v>117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308</v>
      </c>
      <c r="C33" s="657"/>
      <c r="D33" s="657"/>
      <c r="E33" s="657"/>
      <c r="F33" s="657"/>
      <c r="G33" s="657"/>
      <c r="H33" s="657"/>
      <c r="I33" s="657"/>
      <c r="J33" s="657"/>
      <c r="K33" s="657"/>
      <c r="L33" s="657"/>
      <c r="M33" s="657"/>
      <c r="N33" s="657"/>
      <c r="O33" s="657"/>
      <c r="P33" s="657"/>
      <c r="Q33" s="658"/>
      <c r="R33" s="659">
        <v>1426255</v>
      </c>
      <c r="S33" s="660"/>
      <c r="T33" s="660"/>
      <c r="U33" s="660"/>
      <c r="V33" s="660"/>
      <c r="W33" s="660"/>
      <c r="X33" s="660"/>
      <c r="Y33" s="661"/>
      <c r="Z33" s="662">
        <v>1.2</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43612968</v>
      </c>
      <c r="CS33" s="695"/>
      <c r="CT33" s="695"/>
      <c r="CU33" s="695"/>
      <c r="CV33" s="695"/>
      <c r="CW33" s="695"/>
      <c r="CX33" s="695"/>
      <c r="CY33" s="696"/>
      <c r="CZ33" s="664">
        <v>36.1</v>
      </c>
      <c r="DA33" s="693"/>
      <c r="DB33" s="693"/>
      <c r="DC33" s="697"/>
      <c r="DD33" s="668">
        <v>34133360</v>
      </c>
      <c r="DE33" s="695"/>
      <c r="DF33" s="695"/>
      <c r="DG33" s="695"/>
      <c r="DH33" s="695"/>
      <c r="DI33" s="695"/>
      <c r="DJ33" s="695"/>
      <c r="DK33" s="696"/>
      <c r="DL33" s="668">
        <v>26123173</v>
      </c>
      <c r="DM33" s="695"/>
      <c r="DN33" s="695"/>
      <c r="DO33" s="695"/>
      <c r="DP33" s="695"/>
      <c r="DQ33" s="695"/>
      <c r="DR33" s="695"/>
      <c r="DS33" s="695"/>
      <c r="DT33" s="695"/>
      <c r="DU33" s="695"/>
      <c r="DV33" s="696"/>
      <c r="DW33" s="664">
        <v>37.4</v>
      </c>
      <c r="DX33" s="693"/>
      <c r="DY33" s="693"/>
      <c r="DZ33" s="693"/>
      <c r="EA33" s="693"/>
      <c r="EB33" s="693"/>
      <c r="EC33" s="694"/>
    </row>
    <row r="34" spans="2:133" ht="11.25" customHeight="1" x14ac:dyDescent="0.15">
      <c r="B34" s="656" t="s">
        <v>310</v>
      </c>
      <c r="C34" s="657"/>
      <c r="D34" s="657"/>
      <c r="E34" s="657"/>
      <c r="F34" s="657"/>
      <c r="G34" s="657"/>
      <c r="H34" s="657"/>
      <c r="I34" s="657"/>
      <c r="J34" s="657"/>
      <c r="K34" s="657"/>
      <c r="L34" s="657"/>
      <c r="M34" s="657"/>
      <c r="N34" s="657"/>
      <c r="O34" s="657"/>
      <c r="P34" s="657"/>
      <c r="Q34" s="658"/>
      <c r="R34" s="659">
        <v>3140885</v>
      </c>
      <c r="S34" s="660"/>
      <c r="T34" s="660"/>
      <c r="U34" s="660"/>
      <c r="V34" s="660"/>
      <c r="W34" s="660"/>
      <c r="X34" s="660"/>
      <c r="Y34" s="661"/>
      <c r="Z34" s="662">
        <v>2.5</v>
      </c>
      <c r="AA34" s="662"/>
      <c r="AB34" s="662"/>
      <c r="AC34" s="662"/>
      <c r="AD34" s="663">
        <v>96776</v>
      </c>
      <c r="AE34" s="663"/>
      <c r="AF34" s="663"/>
      <c r="AG34" s="663"/>
      <c r="AH34" s="663"/>
      <c r="AI34" s="663"/>
      <c r="AJ34" s="663"/>
      <c r="AK34" s="663"/>
      <c r="AL34" s="664">
        <v>0.1</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13477990</v>
      </c>
      <c r="CS34" s="660"/>
      <c r="CT34" s="660"/>
      <c r="CU34" s="660"/>
      <c r="CV34" s="660"/>
      <c r="CW34" s="660"/>
      <c r="CX34" s="660"/>
      <c r="CY34" s="661"/>
      <c r="CZ34" s="664">
        <v>11.1</v>
      </c>
      <c r="DA34" s="693"/>
      <c r="DB34" s="693"/>
      <c r="DC34" s="697"/>
      <c r="DD34" s="668">
        <v>10058787</v>
      </c>
      <c r="DE34" s="660"/>
      <c r="DF34" s="660"/>
      <c r="DG34" s="660"/>
      <c r="DH34" s="660"/>
      <c r="DI34" s="660"/>
      <c r="DJ34" s="660"/>
      <c r="DK34" s="661"/>
      <c r="DL34" s="668">
        <v>8678600</v>
      </c>
      <c r="DM34" s="660"/>
      <c r="DN34" s="660"/>
      <c r="DO34" s="660"/>
      <c r="DP34" s="660"/>
      <c r="DQ34" s="660"/>
      <c r="DR34" s="660"/>
      <c r="DS34" s="660"/>
      <c r="DT34" s="660"/>
      <c r="DU34" s="660"/>
      <c r="DV34" s="661"/>
      <c r="DW34" s="664">
        <v>12.4</v>
      </c>
      <c r="DX34" s="693"/>
      <c r="DY34" s="693"/>
      <c r="DZ34" s="693"/>
      <c r="EA34" s="693"/>
      <c r="EB34" s="693"/>
      <c r="EC34" s="694"/>
    </row>
    <row r="35" spans="2:133" ht="11.25" customHeight="1" x14ac:dyDescent="0.15">
      <c r="B35" s="656" t="s">
        <v>314</v>
      </c>
      <c r="C35" s="657"/>
      <c r="D35" s="657"/>
      <c r="E35" s="657"/>
      <c r="F35" s="657"/>
      <c r="G35" s="657"/>
      <c r="H35" s="657"/>
      <c r="I35" s="657"/>
      <c r="J35" s="657"/>
      <c r="K35" s="657"/>
      <c r="L35" s="657"/>
      <c r="M35" s="657"/>
      <c r="N35" s="657"/>
      <c r="O35" s="657"/>
      <c r="P35" s="657"/>
      <c r="Q35" s="658"/>
      <c r="R35" s="659">
        <v>8921799</v>
      </c>
      <c r="S35" s="660"/>
      <c r="T35" s="660"/>
      <c r="U35" s="660"/>
      <c r="V35" s="660"/>
      <c r="W35" s="660"/>
      <c r="X35" s="660"/>
      <c r="Y35" s="661"/>
      <c r="Z35" s="662">
        <v>7.2</v>
      </c>
      <c r="AA35" s="662"/>
      <c r="AB35" s="662"/>
      <c r="AC35" s="662"/>
      <c r="AD35" s="663" t="s">
        <v>120</v>
      </c>
      <c r="AE35" s="663"/>
      <c r="AF35" s="663"/>
      <c r="AG35" s="663"/>
      <c r="AH35" s="663"/>
      <c r="AI35" s="663"/>
      <c r="AJ35" s="663"/>
      <c r="AK35" s="663"/>
      <c r="AL35" s="664" t="s">
        <v>120</v>
      </c>
      <c r="AM35" s="665"/>
      <c r="AN35" s="665"/>
      <c r="AO35" s="666"/>
      <c r="AP35" s="214"/>
      <c r="AQ35" s="732" t="s">
        <v>315</v>
      </c>
      <c r="AR35" s="733"/>
      <c r="AS35" s="733"/>
      <c r="AT35" s="733"/>
      <c r="AU35" s="733"/>
      <c r="AV35" s="733"/>
      <c r="AW35" s="733"/>
      <c r="AX35" s="733"/>
      <c r="AY35" s="734"/>
      <c r="AZ35" s="648">
        <v>15322272</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601010</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4597265</v>
      </c>
      <c r="CS35" s="695"/>
      <c r="CT35" s="695"/>
      <c r="CU35" s="695"/>
      <c r="CV35" s="695"/>
      <c r="CW35" s="695"/>
      <c r="CX35" s="695"/>
      <c r="CY35" s="696"/>
      <c r="CZ35" s="664">
        <v>3.8</v>
      </c>
      <c r="DA35" s="693"/>
      <c r="DB35" s="693"/>
      <c r="DC35" s="697"/>
      <c r="DD35" s="668">
        <v>4106665</v>
      </c>
      <c r="DE35" s="695"/>
      <c r="DF35" s="695"/>
      <c r="DG35" s="695"/>
      <c r="DH35" s="695"/>
      <c r="DI35" s="695"/>
      <c r="DJ35" s="695"/>
      <c r="DK35" s="696"/>
      <c r="DL35" s="668">
        <v>2520863</v>
      </c>
      <c r="DM35" s="695"/>
      <c r="DN35" s="695"/>
      <c r="DO35" s="695"/>
      <c r="DP35" s="695"/>
      <c r="DQ35" s="695"/>
      <c r="DR35" s="695"/>
      <c r="DS35" s="695"/>
      <c r="DT35" s="695"/>
      <c r="DU35" s="695"/>
      <c r="DV35" s="696"/>
      <c r="DW35" s="664">
        <v>3.6</v>
      </c>
      <c r="DX35" s="693"/>
      <c r="DY35" s="693"/>
      <c r="DZ35" s="693"/>
      <c r="EA35" s="693"/>
      <c r="EB35" s="693"/>
      <c r="EC35" s="694"/>
    </row>
    <row r="36" spans="2:133" ht="11.25" customHeight="1" x14ac:dyDescent="0.15">
      <c r="B36" s="656" t="s">
        <v>318</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319</v>
      </c>
      <c r="AR36" s="737"/>
      <c r="AS36" s="737"/>
      <c r="AT36" s="737"/>
      <c r="AU36" s="737"/>
      <c r="AV36" s="737"/>
      <c r="AW36" s="737"/>
      <c r="AX36" s="737"/>
      <c r="AY36" s="738"/>
      <c r="AZ36" s="659">
        <v>2195460</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51291</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9727426</v>
      </c>
      <c r="CS36" s="660"/>
      <c r="CT36" s="660"/>
      <c r="CU36" s="660"/>
      <c r="CV36" s="660"/>
      <c r="CW36" s="660"/>
      <c r="CX36" s="660"/>
      <c r="CY36" s="661"/>
      <c r="CZ36" s="664">
        <v>8</v>
      </c>
      <c r="DA36" s="693"/>
      <c r="DB36" s="693"/>
      <c r="DC36" s="697"/>
      <c r="DD36" s="668">
        <v>8704587</v>
      </c>
      <c r="DE36" s="660"/>
      <c r="DF36" s="660"/>
      <c r="DG36" s="660"/>
      <c r="DH36" s="660"/>
      <c r="DI36" s="660"/>
      <c r="DJ36" s="660"/>
      <c r="DK36" s="661"/>
      <c r="DL36" s="668">
        <v>4667553</v>
      </c>
      <c r="DM36" s="660"/>
      <c r="DN36" s="660"/>
      <c r="DO36" s="660"/>
      <c r="DP36" s="660"/>
      <c r="DQ36" s="660"/>
      <c r="DR36" s="660"/>
      <c r="DS36" s="660"/>
      <c r="DT36" s="660"/>
      <c r="DU36" s="660"/>
      <c r="DV36" s="661"/>
      <c r="DW36" s="664">
        <v>6.7</v>
      </c>
      <c r="DX36" s="693"/>
      <c r="DY36" s="693"/>
      <c r="DZ36" s="693"/>
      <c r="EA36" s="693"/>
      <c r="EB36" s="693"/>
      <c r="EC36" s="694"/>
    </row>
    <row r="37" spans="2:133" ht="11.25" customHeight="1" x14ac:dyDescent="0.15">
      <c r="B37" s="656" t="s">
        <v>322</v>
      </c>
      <c r="C37" s="657"/>
      <c r="D37" s="657"/>
      <c r="E37" s="657"/>
      <c r="F37" s="657"/>
      <c r="G37" s="657"/>
      <c r="H37" s="657"/>
      <c r="I37" s="657"/>
      <c r="J37" s="657"/>
      <c r="K37" s="657"/>
      <c r="L37" s="657"/>
      <c r="M37" s="657"/>
      <c r="N37" s="657"/>
      <c r="O37" s="657"/>
      <c r="P37" s="657"/>
      <c r="Q37" s="658"/>
      <c r="R37" s="659">
        <v>4558399</v>
      </c>
      <c r="S37" s="660"/>
      <c r="T37" s="660"/>
      <c r="U37" s="660"/>
      <c r="V37" s="660"/>
      <c r="W37" s="660"/>
      <c r="X37" s="660"/>
      <c r="Y37" s="661"/>
      <c r="Z37" s="662">
        <v>3.7</v>
      </c>
      <c r="AA37" s="662"/>
      <c r="AB37" s="662"/>
      <c r="AC37" s="662"/>
      <c r="AD37" s="663" t="s">
        <v>120</v>
      </c>
      <c r="AE37" s="663"/>
      <c r="AF37" s="663"/>
      <c r="AG37" s="663"/>
      <c r="AH37" s="663"/>
      <c r="AI37" s="663"/>
      <c r="AJ37" s="663"/>
      <c r="AK37" s="663"/>
      <c r="AL37" s="664" t="s">
        <v>120</v>
      </c>
      <c r="AM37" s="665"/>
      <c r="AN37" s="665"/>
      <c r="AO37" s="666"/>
      <c r="AQ37" s="736" t="s">
        <v>323</v>
      </c>
      <c r="AR37" s="737"/>
      <c r="AS37" s="737"/>
      <c r="AT37" s="737"/>
      <c r="AU37" s="737"/>
      <c r="AV37" s="737"/>
      <c r="AW37" s="737"/>
      <c r="AX37" s="737"/>
      <c r="AY37" s="738"/>
      <c r="AZ37" s="659">
        <v>1560548</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41512</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4241576</v>
      </c>
      <c r="CS37" s="695"/>
      <c r="CT37" s="695"/>
      <c r="CU37" s="695"/>
      <c r="CV37" s="695"/>
      <c r="CW37" s="695"/>
      <c r="CX37" s="695"/>
      <c r="CY37" s="696"/>
      <c r="CZ37" s="664">
        <v>3.5</v>
      </c>
      <c r="DA37" s="693"/>
      <c r="DB37" s="693"/>
      <c r="DC37" s="697"/>
      <c r="DD37" s="668">
        <v>4074601</v>
      </c>
      <c r="DE37" s="695"/>
      <c r="DF37" s="695"/>
      <c r="DG37" s="695"/>
      <c r="DH37" s="695"/>
      <c r="DI37" s="695"/>
      <c r="DJ37" s="695"/>
      <c r="DK37" s="696"/>
      <c r="DL37" s="668">
        <v>4013855</v>
      </c>
      <c r="DM37" s="695"/>
      <c r="DN37" s="695"/>
      <c r="DO37" s="695"/>
      <c r="DP37" s="695"/>
      <c r="DQ37" s="695"/>
      <c r="DR37" s="695"/>
      <c r="DS37" s="695"/>
      <c r="DT37" s="695"/>
      <c r="DU37" s="695"/>
      <c r="DV37" s="696"/>
      <c r="DW37" s="664">
        <v>5.7</v>
      </c>
      <c r="DX37" s="693"/>
      <c r="DY37" s="693"/>
      <c r="DZ37" s="693"/>
      <c r="EA37" s="693"/>
      <c r="EB37" s="693"/>
      <c r="EC37" s="694"/>
    </row>
    <row r="38" spans="2:133" ht="11.25" customHeight="1" x14ac:dyDescent="0.15">
      <c r="B38" s="704" t="s">
        <v>326</v>
      </c>
      <c r="C38" s="705"/>
      <c r="D38" s="705"/>
      <c r="E38" s="705"/>
      <c r="F38" s="705"/>
      <c r="G38" s="705"/>
      <c r="H38" s="705"/>
      <c r="I38" s="705"/>
      <c r="J38" s="705"/>
      <c r="K38" s="705"/>
      <c r="L38" s="705"/>
      <c r="M38" s="705"/>
      <c r="N38" s="705"/>
      <c r="O38" s="705"/>
      <c r="P38" s="705"/>
      <c r="Q38" s="706"/>
      <c r="R38" s="739">
        <v>123222637</v>
      </c>
      <c r="S38" s="740"/>
      <c r="T38" s="740"/>
      <c r="U38" s="740"/>
      <c r="V38" s="740"/>
      <c r="W38" s="740"/>
      <c r="X38" s="740"/>
      <c r="Y38" s="741"/>
      <c r="Z38" s="742">
        <v>100</v>
      </c>
      <c r="AA38" s="742"/>
      <c r="AB38" s="742"/>
      <c r="AC38" s="742"/>
      <c r="AD38" s="743">
        <v>65363613</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785078</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65593</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12965514</v>
      </c>
      <c r="CS38" s="660"/>
      <c r="CT38" s="660"/>
      <c r="CU38" s="660"/>
      <c r="CV38" s="660"/>
      <c r="CW38" s="660"/>
      <c r="CX38" s="660"/>
      <c r="CY38" s="661"/>
      <c r="CZ38" s="664">
        <v>10.7</v>
      </c>
      <c r="DA38" s="693"/>
      <c r="DB38" s="693"/>
      <c r="DC38" s="697"/>
      <c r="DD38" s="668">
        <v>11037797</v>
      </c>
      <c r="DE38" s="660"/>
      <c r="DF38" s="660"/>
      <c r="DG38" s="660"/>
      <c r="DH38" s="660"/>
      <c r="DI38" s="660"/>
      <c r="DJ38" s="660"/>
      <c r="DK38" s="661"/>
      <c r="DL38" s="668">
        <v>10252585</v>
      </c>
      <c r="DM38" s="660"/>
      <c r="DN38" s="660"/>
      <c r="DO38" s="660"/>
      <c r="DP38" s="660"/>
      <c r="DQ38" s="660"/>
      <c r="DR38" s="660"/>
      <c r="DS38" s="660"/>
      <c r="DT38" s="660"/>
      <c r="DU38" s="660"/>
      <c r="DV38" s="661"/>
      <c r="DW38" s="664">
        <v>14.7</v>
      </c>
      <c r="DX38" s="693"/>
      <c r="DY38" s="693"/>
      <c r="DZ38" s="693"/>
      <c r="EA38" s="693"/>
      <c r="EB38" s="693"/>
      <c r="EC38" s="694"/>
    </row>
    <row r="39" spans="2:133" ht="11.25" customHeight="1" x14ac:dyDescent="0.15">
      <c r="AQ39" s="736" t="s">
        <v>330</v>
      </c>
      <c r="AR39" s="737"/>
      <c r="AS39" s="737"/>
      <c r="AT39" s="737"/>
      <c r="AU39" s="737"/>
      <c r="AV39" s="737"/>
      <c r="AW39" s="737"/>
      <c r="AX39" s="737"/>
      <c r="AY39" s="738"/>
      <c r="AZ39" s="659">
        <v>288821</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82</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2144121</v>
      </c>
      <c r="CS39" s="695"/>
      <c r="CT39" s="695"/>
      <c r="CU39" s="695"/>
      <c r="CV39" s="695"/>
      <c r="CW39" s="695"/>
      <c r="CX39" s="695"/>
      <c r="CY39" s="696"/>
      <c r="CZ39" s="664">
        <v>1.8</v>
      </c>
      <c r="DA39" s="693"/>
      <c r="DB39" s="693"/>
      <c r="DC39" s="697"/>
      <c r="DD39" s="668">
        <v>4</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334</v>
      </c>
      <c r="AR40" s="737"/>
      <c r="AS40" s="737"/>
      <c r="AT40" s="737"/>
      <c r="AU40" s="737"/>
      <c r="AV40" s="737"/>
      <c r="AW40" s="737"/>
      <c r="AX40" s="737"/>
      <c r="AY40" s="738"/>
      <c r="AZ40" s="659">
        <v>2656173</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121</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700652</v>
      </c>
      <c r="CS40" s="660"/>
      <c r="CT40" s="660"/>
      <c r="CU40" s="660"/>
      <c r="CV40" s="660"/>
      <c r="CW40" s="660"/>
      <c r="CX40" s="660"/>
      <c r="CY40" s="661"/>
      <c r="CZ40" s="664">
        <v>0.6</v>
      </c>
      <c r="DA40" s="693"/>
      <c r="DB40" s="693"/>
      <c r="DC40" s="697"/>
      <c r="DD40" s="668">
        <v>225520</v>
      </c>
      <c r="DE40" s="660"/>
      <c r="DF40" s="660"/>
      <c r="DG40" s="660"/>
      <c r="DH40" s="660"/>
      <c r="DI40" s="660"/>
      <c r="DJ40" s="660"/>
      <c r="DK40" s="661"/>
      <c r="DL40" s="668">
        <v>3572</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337</v>
      </c>
      <c r="AR41" s="747"/>
      <c r="AS41" s="747"/>
      <c r="AT41" s="747"/>
      <c r="AU41" s="747"/>
      <c r="AV41" s="747"/>
      <c r="AW41" s="747"/>
      <c r="AX41" s="747"/>
      <c r="AY41" s="748"/>
      <c r="AZ41" s="739">
        <v>7836192</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308</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8228584</v>
      </c>
      <c r="CS42" s="660"/>
      <c r="CT42" s="660"/>
      <c r="CU42" s="660"/>
      <c r="CV42" s="660"/>
      <c r="CW42" s="660"/>
      <c r="CX42" s="660"/>
      <c r="CY42" s="661"/>
      <c r="CZ42" s="664">
        <v>6.8</v>
      </c>
      <c r="DA42" s="665"/>
      <c r="DB42" s="665"/>
      <c r="DC42" s="760"/>
      <c r="DD42" s="668">
        <v>1385868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424245</v>
      </c>
      <c r="CS43" s="695"/>
      <c r="CT43" s="695"/>
      <c r="CU43" s="695"/>
      <c r="CV43" s="695"/>
      <c r="CW43" s="695"/>
      <c r="CX43" s="695"/>
      <c r="CY43" s="696"/>
      <c r="CZ43" s="664">
        <v>0.4</v>
      </c>
      <c r="DA43" s="693"/>
      <c r="DB43" s="693"/>
      <c r="DC43" s="697"/>
      <c r="DD43" s="668">
        <v>424245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296</v>
      </c>
      <c r="CE44" s="772"/>
      <c r="CF44" s="656" t="s">
        <v>345</v>
      </c>
      <c r="CG44" s="657"/>
      <c r="CH44" s="657"/>
      <c r="CI44" s="657"/>
      <c r="CJ44" s="657"/>
      <c r="CK44" s="657"/>
      <c r="CL44" s="657"/>
      <c r="CM44" s="657"/>
      <c r="CN44" s="657"/>
      <c r="CO44" s="657"/>
      <c r="CP44" s="657"/>
      <c r="CQ44" s="658"/>
      <c r="CR44" s="659">
        <v>8225795</v>
      </c>
      <c r="CS44" s="660"/>
      <c r="CT44" s="660"/>
      <c r="CU44" s="660"/>
      <c r="CV44" s="660"/>
      <c r="CW44" s="660"/>
      <c r="CX44" s="660"/>
      <c r="CY44" s="661"/>
      <c r="CZ44" s="664">
        <v>6.8</v>
      </c>
      <c r="DA44" s="665"/>
      <c r="DB44" s="665"/>
      <c r="DC44" s="760"/>
      <c r="DD44" s="668">
        <v>1385101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4143100</v>
      </c>
      <c r="CS45" s="695"/>
      <c r="CT45" s="695"/>
      <c r="CU45" s="695"/>
      <c r="CV45" s="695"/>
      <c r="CW45" s="695"/>
      <c r="CX45" s="695"/>
      <c r="CY45" s="696"/>
      <c r="CZ45" s="664">
        <v>3.4</v>
      </c>
      <c r="DA45" s="693"/>
      <c r="DB45" s="693"/>
      <c r="DC45" s="697"/>
      <c r="DD45" s="668">
        <v>95601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3798247</v>
      </c>
      <c r="CS46" s="660"/>
      <c r="CT46" s="660"/>
      <c r="CU46" s="660"/>
      <c r="CV46" s="660"/>
      <c r="CW46" s="660"/>
      <c r="CX46" s="660"/>
      <c r="CY46" s="661"/>
      <c r="CZ46" s="664">
        <v>3.1</v>
      </c>
      <c r="DA46" s="665"/>
      <c r="DB46" s="665"/>
      <c r="DC46" s="760"/>
      <c r="DD46" s="668">
        <v>1261759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v>2789</v>
      </c>
      <c r="CS47" s="695"/>
      <c r="CT47" s="695"/>
      <c r="CU47" s="695"/>
      <c r="CV47" s="695"/>
      <c r="CW47" s="695"/>
      <c r="CX47" s="695"/>
      <c r="CY47" s="696"/>
      <c r="CZ47" s="664">
        <v>0</v>
      </c>
      <c r="DA47" s="693"/>
      <c r="DB47" s="693"/>
      <c r="DC47" s="697"/>
      <c r="DD47" s="668">
        <v>767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120936172</v>
      </c>
      <c r="CS49" s="729"/>
      <c r="CT49" s="729"/>
      <c r="CU49" s="729"/>
      <c r="CV49" s="729"/>
      <c r="CW49" s="729"/>
      <c r="CX49" s="729"/>
      <c r="CY49" s="761"/>
      <c r="CZ49" s="744">
        <v>100</v>
      </c>
      <c r="DA49" s="762"/>
      <c r="DB49" s="762"/>
      <c r="DC49" s="763"/>
      <c r="DD49" s="764">
        <v>75464161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VnPeV2VHYZeVoO/K8BY3Td7BYHQdMvUvRmYIpGEycmVhRo45gX7i4FJ1/JeUH6qeQYRQ0lOtc1XjAMtPNH6lA==" saltValue="up48pPGstntSEVHwe86qKA==" spinCount="100000" sheet="1" objects="1" scenarios="1"/>
  <customSheetViews>
    <customSheetView guid="{6312F4FF-D0A3-4885-996D-2C428543F682}" showGridLines="0" fitToPage="1" hiddenRows="1" hiddenColumns="1" topLeftCell="A4">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123418</v>
      </c>
      <c r="R7" s="795"/>
      <c r="S7" s="795"/>
      <c r="T7" s="795"/>
      <c r="U7" s="795"/>
      <c r="V7" s="795">
        <v>121132</v>
      </c>
      <c r="W7" s="795"/>
      <c r="X7" s="795"/>
      <c r="Y7" s="795"/>
      <c r="Z7" s="795"/>
      <c r="AA7" s="795">
        <v>2286</v>
      </c>
      <c r="AB7" s="795"/>
      <c r="AC7" s="795"/>
      <c r="AD7" s="795"/>
      <c r="AE7" s="796"/>
      <c r="AF7" s="797">
        <v>2107</v>
      </c>
      <c r="AG7" s="798"/>
      <c r="AH7" s="798"/>
      <c r="AI7" s="798"/>
      <c r="AJ7" s="799"/>
      <c r="AK7" s="834">
        <v>3635</v>
      </c>
      <c r="AL7" s="835"/>
      <c r="AM7" s="835"/>
      <c r="AN7" s="835"/>
      <c r="AO7" s="835"/>
      <c r="AP7" s="835">
        <v>145147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592</v>
      </c>
      <c r="BS7" s="838" t="s">
        <v>585</v>
      </c>
      <c r="BT7" s="839"/>
      <c r="BU7" s="839"/>
      <c r="BV7" s="839"/>
      <c r="BW7" s="839"/>
      <c r="BX7" s="839"/>
      <c r="BY7" s="839"/>
      <c r="BZ7" s="839"/>
      <c r="CA7" s="839"/>
      <c r="CB7" s="839"/>
      <c r="CC7" s="839"/>
      <c r="CD7" s="839"/>
      <c r="CE7" s="839"/>
      <c r="CF7" s="839"/>
      <c r="CG7" s="840"/>
      <c r="CH7" s="831">
        <v>-2</v>
      </c>
      <c r="CI7" s="832"/>
      <c r="CJ7" s="832"/>
      <c r="CK7" s="832"/>
      <c r="CL7" s="833"/>
      <c r="CM7" s="831">
        <v>67</v>
      </c>
      <c r="CN7" s="832"/>
      <c r="CO7" s="832"/>
      <c r="CP7" s="832"/>
      <c r="CQ7" s="833"/>
      <c r="CR7" s="831">
        <v>5</v>
      </c>
      <c r="CS7" s="832"/>
      <c r="CT7" s="832"/>
      <c r="CU7" s="832"/>
      <c r="CV7" s="833"/>
      <c r="CW7" s="831" t="s">
        <v>602</v>
      </c>
      <c r="CX7" s="832"/>
      <c r="CY7" s="832"/>
      <c r="CZ7" s="832"/>
      <c r="DA7" s="833"/>
      <c r="DB7" s="831">
        <v>207</v>
      </c>
      <c r="DC7" s="832"/>
      <c r="DD7" s="832"/>
      <c r="DE7" s="832"/>
      <c r="DF7" s="833"/>
      <c r="DG7" s="831">
        <v>3543</v>
      </c>
      <c r="DH7" s="832"/>
      <c r="DI7" s="832"/>
      <c r="DJ7" s="832"/>
      <c r="DK7" s="833"/>
      <c r="DL7" s="831" t="s">
        <v>583</v>
      </c>
      <c r="DM7" s="832"/>
      <c r="DN7" s="832"/>
      <c r="DO7" s="832"/>
      <c r="DP7" s="833"/>
      <c r="DQ7" s="831" t="s">
        <v>583</v>
      </c>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228</v>
      </c>
      <c r="R8" s="819"/>
      <c r="S8" s="819"/>
      <c r="T8" s="819"/>
      <c r="U8" s="819"/>
      <c r="V8" s="819">
        <v>228</v>
      </c>
      <c r="W8" s="819"/>
      <c r="X8" s="819"/>
      <c r="Y8" s="819"/>
      <c r="Z8" s="819"/>
      <c r="AA8" s="819">
        <v>0</v>
      </c>
      <c r="AB8" s="819"/>
      <c r="AC8" s="819"/>
      <c r="AD8" s="819"/>
      <c r="AE8" s="820"/>
      <c r="AF8" s="821">
        <v>-62</v>
      </c>
      <c r="AG8" s="822"/>
      <c r="AH8" s="822"/>
      <c r="AI8" s="822"/>
      <c r="AJ8" s="823"/>
      <c r="AK8" s="824" t="s">
        <v>583</v>
      </c>
      <c r="AL8" s="825"/>
      <c r="AM8" s="825"/>
      <c r="AN8" s="825"/>
      <c r="AO8" s="825"/>
      <c r="AP8" s="825" t="s">
        <v>602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586</v>
      </c>
      <c r="BT8" s="829"/>
      <c r="BU8" s="829"/>
      <c r="BV8" s="829"/>
      <c r="BW8" s="829"/>
      <c r="BX8" s="829"/>
      <c r="BY8" s="829"/>
      <c r="BZ8" s="829"/>
      <c r="CA8" s="829"/>
      <c r="CB8" s="829"/>
      <c r="CC8" s="829"/>
      <c r="CD8" s="829"/>
      <c r="CE8" s="829"/>
      <c r="CF8" s="829"/>
      <c r="CG8" s="830"/>
      <c r="CH8" s="841">
        <v>0</v>
      </c>
      <c r="CI8" s="842"/>
      <c r="CJ8" s="842"/>
      <c r="CK8" s="842"/>
      <c r="CL8" s="843"/>
      <c r="CM8" s="841">
        <v>46</v>
      </c>
      <c r="CN8" s="842"/>
      <c r="CO8" s="842"/>
      <c r="CP8" s="842"/>
      <c r="CQ8" s="843"/>
      <c r="CR8" s="841">
        <v>5</v>
      </c>
      <c r="CS8" s="842"/>
      <c r="CT8" s="842"/>
      <c r="CU8" s="842"/>
      <c r="CV8" s="843"/>
      <c r="CW8" s="841" t="s">
        <v>602</v>
      </c>
      <c r="CX8" s="842"/>
      <c r="CY8" s="842"/>
      <c r="CZ8" s="842"/>
      <c r="DA8" s="843"/>
      <c r="DB8" s="841" t="s">
        <v>583</v>
      </c>
      <c r="DC8" s="842"/>
      <c r="DD8" s="842"/>
      <c r="DE8" s="842"/>
      <c r="DF8" s="843"/>
      <c r="DG8" s="841" t="s">
        <v>583</v>
      </c>
      <c r="DH8" s="842"/>
      <c r="DI8" s="842"/>
      <c r="DJ8" s="842"/>
      <c r="DK8" s="843"/>
      <c r="DL8" s="841" t="s">
        <v>583</v>
      </c>
      <c r="DM8" s="842"/>
      <c r="DN8" s="842"/>
      <c r="DO8" s="842"/>
      <c r="DP8" s="843"/>
      <c r="DQ8" s="841" t="s">
        <v>583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587</v>
      </c>
      <c r="BT9" s="829"/>
      <c r="BU9" s="829"/>
      <c r="BV9" s="829"/>
      <c r="BW9" s="829"/>
      <c r="BX9" s="829"/>
      <c r="BY9" s="829"/>
      <c r="BZ9" s="829"/>
      <c r="CA9" s="829"/>
      <c r="CB9" s="829"/>
      <c r="CC9" s="829"/>
      <c r="CD9" s="829"/>
      <c r="CE9" s="829"/>
      <c r="CF9" s="829"/>
      <c r="CG9" s="830"/>
      <c r="CH9" s="841">
        <v>8</v>
      </c>
      <c r="CI9" s="842"/>
      <c r="CJ9" s="842"/>
      <c r="CK9" s="842"/>
      <c r="CL9" s="843"/>
      <c r="CM9" s="841">
        <v>53</v>
      </c>
      <c r="CN9" s="842"/>
      <c r="CO9" s="842"/>
      <c r="CP9" s="842"/>
      <c r="CQ9" s="843"/>
      <c r="CR9" s="841">
        <v>3</v>
      </c>
      <c r="CS9" s="842"/>
      <c r="CT9" s="842"/>
      <c r="CU9" s="842"/>
      <c r="CV9" s="843"/>
      <c r="CW9" s="841">
        <v>21</v>
      </c>
      <c r="CX9" s="842"/>
      <c r="CY9" s="842"/>
      <c r="CZ9" s="842"/>
      <c r="DA9" s="843"/>
      <c r="DB9" s="841" t="s">
        <v>583</v>
      </c>
      <c r="DC9" s="842"/>
      <c r="DD9" s="842"/>
      <c r="DE9" s="842"/>
      <c r="DF9" s="843"/>
      <c r="DG9" s="841" t="s">
        <v>583</v>
      </c>
      <c r="DH9" s="842"/>
      <c r="DI9" s="842"/>
      <c r="DJ9" s="842"/>
      <c r="DK9" s="843"/>
      <c r="DL9" s="841" t="s">
        <v>583</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588</v>
      </c>
      <c r="BT10" s="829"/>
      <c r="BU10" s="829"/>
      <c r="BV10" s="829"/>
      <c r="BW10" s="829"/>
      <c r="BX10" s="829"/>
      <c r="BY10" s="829"/>
      <c r="BZ10" s="829"/>
      <c r="CA10" s="829"/>
      <c r="CB10" s="829"/>
      <c r="CC10" s="829"/>
      <c r="CD10" s="829"/>
      <c r="CE10" s="829"/>
      <c r="CF10" s="829"/>
      <c r="CG10" s="830"/>
      <c r="CH10" s="841">
        <v>-1</v>
      </c>
      <c r="CI10" s="842"/>
      <c r="CJ10" s="842"/>
      <c r="CK10" s="842"/>
      <c r="CL10" s="843"/>
      <c r="CM10" s="841">
        <v>145</v>
      </c>
      <c r="CN10" s="842"/>
      <c r="CO10" s="842"/>
      <c r="CP10" s="842"/>
      <c r="CQ10" s="843"/>
      <c r="CR10" s="841">
        <v>100</v>
      </c>
      <c r="CS10" s="842"/>
      <c r="CT10" s="842"/>
      <c r="CU10" s="842"/>
      <c r="CV10" s="843"/>
      <c r="CW10" s="841">
        <v>60</v>
      </c>
      <c r="CX10" s="842"/>
      <c r="CY10" s="842"/>
      <c r="CZ10" s="842"/>
      <c r="DA10" s="843"/>
      <c r="DB10" s="841" t="s">
        <v>583</v>
      </c>
      <c r="DC10" s="842"/>
      <c r="DD10" s="842"/>
      <c r="DE10" s="842"/>
      <c r="DF10" s="843"/>
      <c r="DG10" s="841" t="s">
        <v>583</v>
      </c>
      <c r="DH10" s="842"/>
      <c r="DI10" s="842"/>
      <c r="DJ10" s="842"/>
      <c r="DK10" s="843"/>
      <c r="DL10" s="841" t="s">
        <v>583</v>
      </c>
      <c r="DM10" s="842"/>
      <c r="DN10" s="842"/>
      <c r="DO10" s="842"/>
      <c r="DP10" s="843"/>
      <c r="DQ10" s="841" t="s">
        <v>583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589</v>
      </c>
      <c r="BT11" s="829"/>
      <c r="BU11" s="829"/>
      <c r="BV11" s="829"/>
      <c r="BW11" s="829"/>
      <c r="BX11" s="829"/>
      <c r="BY11" s="829"/>
      <c r="BZ11" s="829"/>
      <c r="CA11" s="829"/>
      <c r="CB11" s="829"/>
      <c r="CC11" s="829"/>
      <c r="CD11" s="829"/>
      <c r="CE11" s="829"/>
      <c r="CF11" s="829"/>
      <c r="CG11" s="830"/>
      <c r="CH11" s="841">
        <v>5</v>
      </c>
      <c r="CI11" s="842"/>
      <c r="CJ11" s="842"/>
      <c r="CK11" s="842"/>
      <c r="CL11" s="843"/>
      <c r="CM11" s="841">
        <v>89</v>
      </c>
      <c r="CN11" s="842"/>
      <c r="CO11" s="842"/>
      <c r="CP11" s="842"/>
      <c r="CQ11" s="843"/>
      <c r="CR11" s="841">
        <v>30</v>
      </c>
      <c r="CS11" s="842"/>
      <c r="CT11" s="842"/>
      <c r="CU11" s="842"/>
      <c r="CV11" s="843"/>
      <c r="CW11" s="841" t="s">
        <v>602</v>
      </c>
      <c r="CX11" s="842"/>
      <c r="CY11" s="842"/>
      <c r="CZ11" s="842"/>
      <c r="DA11" s="843"/>
      <c r="DB11" s="841" t="s">
        <v>583</v>
      </c>
      <c r="DC11" s="842"/>
      <c r="DD11" s="842"/>
      <c r="DE11" s="842"/>
      <c r="DF11" s="843"/>
      <c r="DG11" s="841" t="s">
        <v>583</v>
      </c>
      <c r="DH11" s="842"/>
      <c r="DI11" s="842"/>
      <c r="DJ11" s="842"/>
      <c r="DK11" s="843"/>
      <c r="DL11" s="841" t="s">
        <v>583</v>
      </c>
      <c r="DM11" s="842"/>
      <c r="DN11" s="842"/>
      <c r="DO11" s="842"/>
      <c r="DP11" s="843"/>
      <c r="DQ11" s="841" t="s">
        <v>583</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590</v>
      </c>
      <c r="BT12" s="829"/>
      <c r="BU12" s="829"/>
      <c r="BV12" s="829"/>
      <c r="BW12" s="829"/>
      <c r="BX12" s="829"/>
      <c r="BY12" s="829"/>
      <c r="BZ12" s="829"/>
      <c r="CA12" s="829"/>
      <c r="CB12" s="829"/>
      <c r="CC12" s="829"/>
      <c r="CD12" s="829"/>
      <c r="CE12" s="829"/>
      <c r="CF12" s="829"/>
      <c r="CG12" s="830"/>
      <c r="CH12" s="841">
        <v>-4</v>
      </c>
      <c r="CI12" s="842"/>
      <c r="CJ12" s="842"/>
      <c r="CK12" s="842"/>
      <c r="CL12" s="843"/>
      <c r="CM12" s="841">
        <v>2287</v>
      </c>
      <c r="CN12" s="842"/>
      <c r="CO12" s="842"/>
      <c r="CP12" s="842"/>
      <c r="CQ12" s="843"/>
      <c r="CR12" s="841">
        <v>1000</v>
      </c>
      <c r="CS12" s="842"/>
      <c r="CT12" s="842"/>
      <c r="CU12" s="842"/>
      <c r="CV12" s="843"/>
      <c r="CW12" s="841" t="s">
        <v>602</v>
      </c>
      <c r="CX12" s="842"/>
      <c r="CY12" s="842"/>
      <c r="CZ12" s="842"/>
      <c r="DA12" s="843"/>
      <c r="DB12" s="841" t="s">
        <v>583</v>
      </c>
      <c r="DC12" s="842"/>
      <c r="DD12" s="842"/>
      <c r="DE12" s="842"/>
      <c r="DF12" s="843"/>
      <c r="DG12" s="841" t="s">
        <v>583</v>
      </c>
      <c r="DH12" s="842"/>
      <c r="DI12" s="842"/>
      <c r="DJ12" s="842"/>
      <c r="DK12" s="843"/>
      <c r="DL12" s="841" t="s">
        <v>583</v>
      </c>
      <c r="DM12" s="842"/>
      <c r="DN12" s="842"/>
      <c r="DO12" s="842"/>
      <c r="DP12" s="843"/>
      <c r="DQ12" s="847" t="s">
        <v>583</v>
      </c>
      <c r="DR12" s="848"/>
      <c r="DS12" s="848"/>
      <c r="DT12" s="848"/>
      <c r="DU12" s="849"/>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591</v>
      </c>
      <c r="BT13" s="829"/>
      <c r="BU13" s="829"/>
      <c r="BV13" s="829"/>
      <c r="BW13" s="829"/>
      <c r="BX13" s="829"/>
      <c r="BY13" s="829"/>
      <c r="BZ13" s="829"/>
      <c r="CA13" s="829"/>
      <c r="CB13" s="829"/>
      <c r="CC13" s="829"/>
      <c r="CD13" s="829"/>
      <c r="CE13" s="829"/>
      <c r="CF13" s="829"/>
      <c r="CG13" s="830"/>
      <c r="CH13" s="841">
        <v>-1</v>
      </c>
      <c r="CI13" s="842"/>
      <c r="CJ13" s="842"/>
      <c r="CK13" s="842"/>
      <c r="CL13" s="843"/>
      <c r="CM13" s="841">
        <v>5562</v>
      </c>
      <c r="CN13" s="842"/>
      <c r="CO13" s="842"/>
      <c r="CP13" s="842"/>
      <c r="CQ13" s="843"/>
      <c r="CR13" s="841">
        <v>6396</v>
      </c>
      <c r="CS13" s="842"/>
      <c r="CT13" s="842"/>
      <c r="CU13" s="842"/>
      <c r="CV13" s="843"/>
      <c r="CW13" s="841">
        <v>371</v>
      </c>
      <c r="CX13" s="842"/>
      <c r="CY13" s="842"/>
      <c r="CZ13" s="842"/>
      <c r="DA13" s="843"/>
      <c r="DB13" s="841" t="s">
        <v>583</v>
      </c>
      <c r="DC13" s="842"/>
      <c r="DD13" s="842"/>
      <c r="DE13" s="842"/>
      <c r="DF13" s="843"/>
      <c r="DG13" s="841" t="s">
        <v>583</v>
      </c>
      <c r="DH13" s="842"/>
      <c r="DI13" s="842"/>
      <c r="DJ13" s="842"/>
      <c r="DK13" s="843"/>
      <c r="DL13" s="841" t="s">
        <v>583</v>
      </c>
      <c r="DM13" s="842"/>
      <c r="DN13" s="842"/>
      <c r="DO13" s="842"/>
      <c r="DP13" s="843"/>
      <c r="DQ13" s="841" t="s">
        <v>583</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7"/>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50"/>
      <c r="R22" s="851"/>
      <c r="S22" s="851"/>
      <c r="T22" s="851"/>
      <c r="U22" s="851"/>
      <c r="V22" s="851"/>
      <c r="W22" s="851"/>
      <c r="X22" s="851"/>
      <c r="Y22" s="851"/>
      <c r="Z22" s="851"/>
      <c r="AA22" s="851"/>
      <c r="AB22" s="851"/>
      <c r="AC22" s="851"/>
      <c r="AD22" s="851"/>
      <c r="AE22" s="852"/>
      <c r="AF22" s="821"/>
      <c r="AG22" s="822"/>
      <c r="AH22" s="822"/>
      <c r="AI22" s="822"/>
      <c r="AJ22" s="823"/>
      <c r="AK22" s="865"/>
      <c r="AL22" s="866"/>
      <c r="AM22" s="866"/>
      <c r="AN22" s="866"/>
      <c r="AO22" s="866"/>
      <c r="AP22" s="866"/>
      <c r="AQ22" s="866"/>
      <c r="AR22" s="866"/>
      <c r="AS22" s="866"/>
      <c r="AT22" s="866"/>
      <c r="AU22" s="867"/>
      <c r="AV22" s="867"/>
      <c r="AW22" s="867"/>
      <c r="AX22" s="867"/>
      <c r="AY22" s="868"/>
      <c r="AZ22" s="869" t="s">
        <v>375</v>
      </c>
      <c r="BA22" s="869"/>
      <c r="BB22" s="869"/>
      <c r="BC22" s="869"/>
      <c r="BD22" s="870"/>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3" t="s">
        <v>377</v>
      </c>
      <c r="C23" s="854"/>
      <c r="D23" s="854"/>
      <c r="E23" s="854"/>
      <c r="F23" s="854"/>
      <c r="G23" s="854"/>
      <c r="H23" s="854"/>
      <c r="I23" s="854"/>
      <c r="J23" s="854"/>
      <c r="K23" s="854"/>
      <c r="L23" s="854"/>
      <c r="M23" s="854"/>
      <c r="N23" s="854"/>
      <c r="O23" s="854"/>
      <c r="P23" s="855"/>
      <c r="Q23" s="856">
        <v>123223</v>
      </c>
      <c r="R23" s="857"/>
      <c r="S23" s="857"/>
      <c r="T23" s="857"/>
      <c r="U23" s="857"/>
      <c r="V23" s="857">
        <v>120936</v>
      </c>
      <c r="W23" s="857"/>
      <c r="X23" s="857"/>
      <c r="Y23" s="857"/>
      <c r="Z23" s="857"/>
      <c r="AA23" s="857">
        <v>2286</v>
      </c>
      <c r="AB23" s="857"/>
      <c r="AC23" s="857"/>
      <c r="AD23" s="857"/>
      <c r="AE23" s="858"/>
      <c r="AF23" s="859">
        <v>2046</v>
      </c>
      <c r="AG23" s="857"/>
      <c r="AH23" s="857"/>
      <c r="AI23" s="857"/>
      <c r="AJ23" s="860"/>
      <c r="AK23" s="861"/>
      <c r="AL23" s="862"/>
      <c r="AM23" s="862"/>
      <c r="AN23" s="862"/>
      <c r="AO23" s="862"/>
      <c r="AP23" s="857">
        <v>145147</v>
      </c>
      <c r="AQ23" s="857"/>
      <c r="AR23" s="857"/>
      <c r="AS23" s="857"/>
      <c r="AT23" s="857"/>
      <c r="AU23" s="863"/>
      <c r="AV23" s="863"/>
      <c r="AW23" s="863"/>
      <c r="AX23" s="863"/>
      <c r="AY23" s="864"/>
      <c r="AZ23" s="872" t="s">
        <v>120</v>
      </c>
      <c r="BA23" s="873"/>
      <c r="BB23" s="873"/>
      <c r="BC23" s="873"/>
      <c r="BD23" s="874"/>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71" t="s">
        <v>378</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379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380</v>
      </c>
      <c r="R26" s="778"/>
      <c r="S26" s="778"/>
      <c r="T26" s="778"/>
      <c r="U26" s="779"/>
      <c r="V26" s="777" t="s">
        <v>381</v>
      </c>
      <c r="W26" s="778"/>
      <c r="X26" s="778"/>
      <c r="Y26" s="778"/>
      <c r="Z26" s="779"/>
      <c r="AA26" s="777" t="s">
        <v>382</v>
      </c>
      <c r="AB26" s="778"/>
      <c r="AC26" s="778"/>
      <c r="AD26" s="778"/>
      <c r="AE26" s="778"/>
      <c r="AF26" s="875" t="s">
        <v>383</v>
      </c>
      <c r="AG26" s="876"/>
      <c r="AH26" s="876"/>
      <c r="AI26" s="876"/>
      <c r="AJ26" s="877"/>
      <c r="AK26" s="778" t="s">
        <v>384</v>
      </c>
      <c r="AL26" s="778"/>
      <c r="AM26" s="778"/>
      <c r="AN26" s="778"/>
      <c r="AO26" s="779"/>
      <c r="AP26" s="777" t="s">
        <v>385</v>
      </c>
      <c r="AQ26" s="778"/>
      <c r="AR26" s="778"/>
      <c r="AS26" s="778"/>
      <c r="AT26" s="779"/>
      <c r="AU26" s="777" t="s">
        <v>386</v>
      </c>
      <c r="AV26" s="778"/>
      <c r="AW26" s="778"/>
      <c r="AX26" s="778"/>
      <c r="AY26" s="779"/>
      <c r="AZ26" s="777" t="s">
        <v>387</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8"/>
      <c r="AG27" s="879"/>
      <c r="AH27" s="879"/>
      <c r="AI27" s="879"/>
      <c r="AJ27" s="880"/>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388</v>
      </c>
      <c r="C28" s="792"/>
      <c r="D28" s="792"/>
      <c r="E28" s="792"/>
      <c r="F28" s="792"/>
      <c r="G28" s="792"/>
      <c r="H28" s="792"/>
      <c r="I28" s="792"/>
      <c r="J28" s="792"/>
      <c r="K28" s="792"/>
      <c r="L28" s="792"/>
      <c r="M28" s="792"/>
      <c r="N28" s="792"/>
      <c r="O28" s="792"/>
      <c r="P28" s="793"/>
      <c r="Q28" s="885">
        <v>15295</v>
      </c>
      <c r="R28" s="886"/>
      <c r="S28" s="886"/>
      <c r="T28" s="886"/>
      <c r="U28" s="886"/>
      <c r="V28" s="886">
        <v>14905</v>
      </c>
      <c r="W28" s="886"/>
      <c r="X28" s="886"/>
      <c r="Y28" s="886"/>
      <c r="Z28" s="886"/>
      <c r="AA28" s="886">
        <v>390</v>
      </c>
      <c r="AB28" s="886"/>
      <c r="AC28" s="886"/>
      <c r="AD28" s="886"/>
      <c r="AE28" s="887"/>
      <c r="AF28" s="888">
        <v>390</v>
      </c>
      <c r="AG28" s="886"/>
      <c r="AH28" s="886"/>
      <c r="AI28" s="886"/>
      <c r="AJ28" s="889"/>
      <c r="AK28" s="890">
        <v>50</v>
      </c>
      <c r="AL28" s="881"/>
      <c r="AM28" s="881"/>
      <c r="AN28" s="881"/>
      <c r="AO28" s="881"/>
      <c r="AP28" s="881" t="s">
        <v>583</v>
      </c>
      <c r="AQ28" s="881"/>
      <c r="AR28" s="881"/>
      <c r="AS28" s="881"/>
      <c r="AT28" s="881"/>
      <c r="AU28" s="881" t="s">
        <v>583</v>
      </c>
      <c r="AV28" s="881"/>
      <c r="AW28" s="881"/>
      <c r="AX28" s="881"/>
      <c r="AY28" s="881"/>
      <c r="AZ28" s="882" t="s">
        <v>583</v>
      </c>
      <c r="BA28" s="882"/>
      <c r="BB28" s="882"/>
      <c r="BC28" s="882"/>
      <c r="BD28" s="882"/>
      <c r="BE28" s="883"/>
      <c r="BF28" s="883"/>
      <c r="BG28" s="883"/>
      <c r="BH28" s="883"/>
      <c r="BI28" s="884"/>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389</v>
      </c>
      <c r="C29" s="816"/>
      <c r="D29" s="816"/>
      <c r="E29" s="816"/>
      <c r="F29" s="816"/>
      <c r="G29" s="816"/>
      <c r="H29" s="816"/>
      <c r="I29" s="816"/>
      <c r="J29" s="816"/>
      <c r="K29" s="816"/>
      <c r="L29" s="816"/>
      <c r="M29" s="816"/>
      <c r="N29" s="816"/>
      <c r="O29" s="816"/>
      <c r="P29" s="817"/>
      <c r="Q29" s="818">
        <v>34318</v>
      </c>
      <c r="R29" s="819"/>
      <c r="S29" s="819"/>
      <c r="T29" s="819"/>
      <c r="U29" s="819"/>
      <c r="V29" s="819">
        <v>33717</v>
      </c>
      <c r="W29" s="819"/>
      <c r="X29" s="819"/>
      <c r="Y29" s="819"/>
      <c r="Z29" s="819"/>
      <c r="AA29" s="819">
        <v>601</v>
      </c>
      <c r="AB29" s="819"/>
      <c r="AC29" s="819"/>
      <c r="AD29" s="819"/>
      <c r="AE29" s="820"/>
      <c r="AF29" s="821">
        <v>601</v>
      </c>
      <c r="AG29" s="822"/>
      <c r="AH29" s="822"/>
      <c r="AI29" s="822"/>
      <c r="AJ29" s="823"/>
      <c r="AK29" s="893">
        <v>2656</v>
      </c>
      <c r="AL29" s="894"/>
      <c r="AM29" s="894"/>
      <c r="AN29" s="894"/>
      <c r="AO29" s="894"/>
      <c r="AP29" s="894" t="s">
        <v>583</v>
      </c>
      <c r="AQ29" s="894"/>
      <c r="AR29" s="894"/>
      <c r="AS29" s="894"/>
      <c r="AT29" s="894"/>
      <c r="AU29" s="894" t="s">
        <v>583</v>
      </c>
      <c r="AV29" s="894"/>
      <c r="AW29" s="894"/>
      <c r="AX29" s="894"/>
      <c r="AY29" s="894"/>
      <c r="AZ29" s="895" t="s">
        <v>583</v>
      </c>
      <c r="BA29" s="895"/>
      <c r="BB29" s="895"/>
      <c r="BC29" s="895"/>
      <c r="BD29" s="895"/>
      <c r="BE29" s="891"/>
      <c r="BF29" s="891"/>
      <c r="BG29" s="891"/>
      <c r="BH29" s="891"/>
      <c r="BI29" s="892"/>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390</v>
      </c>
      <c r="C30" s="816"/>
      <c r="D30" s="816"/>
      <c r="E30" s="816"/>
      <c r="F30" s="816"/>
      <c r="G30" s="816"/>
      <c r="H30" s="816"/>
      <c r="I30" s="816"/>
      <c r="J30" s="816"/>
      <c r="K30" s="816"/>
      <c r="L30" s="816"/>
      <c r="M30" s="816"/>
      <c r="N30" s="816"/>
      <c r="O30" s="816"/>
      <c r="P30" s="817"/>
      <c r="Q30" s="818">
        <v>29254</v>
      </c>
      <c r="R30" s="819"/>
      <c r="S30" s="819"/>
      <c r="T30" s="819"/>
      <c r="U30" s="819"/>
      <c r="V30" s="819">
        <v>28021</v>
      </c>
      <c r="W30" s="819"/>
      <c r="X30" s="819"/>
      <c r="Y30" s="819"/>
      <c r="Z30" s="819"/>
      <c r="AA30" s="819">
        <v>1233</v>
      </c>
      <c r="AB30" s="819"/>
      <c r="AC30" s="819"/>
      <c r="AD30" s="819"/>
      <c r="AE30" s="820"/>
      <c r="AF30" s="821">
        <v>1233</v>
      </c>
      <c r="AG30" s="822"/>
      <c r="AH30" s="822"/>
      <c r="AI30" s="822"/>
      <c r="AJ30" s="823"/>
      <c r="AK30" s="893">
        <v>4230</v>
      </c>
      <c r="AL30" s="894"/>
      <c r="AM30" s="894"/>
      <c r="AN30" s="894"/>
      <c r="AO30" s="894"/>
      <c r="AP30" s="894" t="s">
        <v>583</v>
      </c>
      <c r="AQ30" s="894"/>
      <c r="AR30" s="894"/>
      <c r="AS30" s="894"/>
      <c r="AT30" s="894"/>
      <c r="AU30" s="894" t="s">
        <v>583</v>
      </c>
      <c r="AV30" s="894"/>
      <c r="AW30" s="894"/>
      <c r="AX30" s="894"/>
      <c r="AY30" s="894"/>
      <c r="AZ30" s="895" t="s">
        <v>583</v>
      </c>
      <c r="BA30" s="895"/>
      <c r="BB30" s="895"/>
      <c r="BC30" s="895"/>
      <c r="BD30" s="895"/>
      <c r="BE30" s="891"/>
      <c r="BF30" s="891"/>
      <c r="BG30" s="891"/>
      <c r="BH30" s="891"/>
      <c r="BI30" s="892"/>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391</v>
      </c>
      <c r="C31" s="816"/>
      <c r="D31" s="816"/>
      <c r="E31" s="816"/>
      <c r="F31" s="816"/>
      <c r="G31" s="816"/>
      <c r="H31" s="816"/>
      <c r="I31" s="816"/>
      <c r="J31" s="816"/>
      <c r="K31" s="816"/>
      <c r="L31" s="816"/>
      <c r="M31" s="816"/>
      <c r="N31" s="816"/>
      <c r="O31" s="816"/>
      <c r="P31" s="817"/>
      <c r="Q31" s="818">
        <v>3129</v>
      </c>
      <c r="R31" s="819"/>
      <c r="S31" s="819"/>
      <c r="T31" s="819"/>
      <c r="U31" s="819"/>
      <c r="V31" s="819">
        <v>3021</v>
      </c>
      <c r="W31" s="819"/>
      <c r="X31" s="819"/>
      <c r="Y31" s="819"/>
      <c r="Z31" s="819"/>
      <c r="AA31" s="819">
        <v>107</v>
      </c>
      <c r="AB31" s="819"/>
      <c r="AC31" s="819"/>
      <c r="AD31" s="819"/>
      <c r="AE31" s="820"/>
      <c r="AF31" s="821">
        <v>107</v>
      </c>
      <c r="AG31" s="822"/>
      <c r="AH31" s="822"/>
      <c r="AI31" s="822"/>
      <c r="AJ31" s="823"/>
      <c r="AK31" s="893">
        <v>884</v>
      </c>
      <c r="AL31" s="894"/>
      <c r="AM31" s="894"/>
      <c r="AN31" s="894"/>
      <c r="AO31" s="894"/>
      <c r="AP31" s="894" t="s">
        <v>583</v>
      </c>
      <c r="AQ31" s="894"/>
      <c r="AR31" s="894"/>
      <c r="AS31" s="894"/>
      <c r="AT31" s="894"/>
      <c r="AU31" s="894" t="s">
        <v>584</v>
      </c>
      <c r="AV31" s="894"/>
      <c r="AW31" s="894"/>
      <c r="AX31" s="894"/>
      <c r="AY31" s="894"/>
      <c r="AZ31" s="895" t="s">
        <v>583</v>
      </c>
      <c r="BA31" s="895"/>
      <c r="BB31" s="895"/>
      <c r="BC31" s="895"/>
      <c r="BD31" s="895"/>
      <c r="BE31" s="891"/>
      <c r="BF31" s="891"/>
      <c r="BG31" s="891"/>
      <c r="BH31" s="891"/>
      <c r="BI31" s="892"/>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392</v>
      </c>
      <c r="C32" s="816"/>
      <c r="D32" s="816"/>
      <c r="E32" s="816"/>
      <c r="F32" s="816"/>
      <c r="G32" s="816"/>
      <c r="H32" s="816"/>
      <c r="I32" s="816"/>
      <c r="J32" s="816"/>
      <c r="K32" s="816"/>
      <c r="L32" s="816"/>
      <c r="M32" s="816"/>
      <c r="N32" s="816"/>
      <c r="O32" s="816"/>
      <c r="P32" s="817"/>
      <c r="Q32" s="818">
        <v>341</v>
      </c>
      <c r="R32" s="819"/>
      <c r="S32" s="819"/>
      <c r="T32" s="819"/>
      <c r="U32" s="819"/>
      <c r="V32" s="819">
        <v>329</v>
      </c>
      <c r="W32" s="819"/>
      <c r="X32" s="819"/>
      <c r="Y32" s="819"/>
      <c r="Z32" s="819"/>
      <c r="AA32" s="819">
        <v>12</v>
      </c>
      <c r="AB32" s="819"/>
      <c r="AC32" s="819"/>
      <c r="AD32" s="819"/>
      <c r="AE32" s="820"/>
      <c r="AF32" s="821">
        <v>12</v>
      </c>
      <c r="AG32" s="822"/>
      <c r="AH32" s="822"/>
      <c r="AI32" s="822"/>
      <c r="AJ32" s="823"/>
      <c r="AK32" s="893">
        <v>226</v>
      </c>
      <c r="AL32" s="894"/>
      <c r="AM32" s="894"/>
      <c r="AN32" s="894"/>
      <c r="AO32" s="894"/>
      <c r="AP32" s="894">
        <v>405</v>
      </c>
      <c r="AQ32" s="894"/>
      <c r="AR32" s="894"/>
      <c r="AS32" s="894"/>
      <c r="AT32" s="894"/>
      <c r="AU32" s="894">
        <v>262</v>
      </c>
      <c r="AV32" s="894"/>
      <c r="AW32" s="894"/>
      <c r="AX32" s="894"/>
      <c r="AY32" s="894"/>
      <c r="AZ32" s="895" t="s">
        <v>583</v>
      </c>
      <c r="BA32" s="895"/>
      <c r="BB32" s="895"/>
      <c r="BC32" s="895"/>
      <c r="BD32" s="895"/>
      <c r="BE32" s="891"/>
      <c r="BF32" s="891"/>
      <c r="BG32" s="891"/>
      <c r="BH32" s="891"/>
      <c r="BI32" s="892"/>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393</v>
      </c>
      <c r="C33" s="816"/>
      <c r="D33" s="816"/>
      <c r="E33" s="816"/>
      <c r="F33" s="816"/>
      <c r="G33" s="816"/>
      <c r="H33" s="816"/>
      <c r="I33" s="816"/>
      <c r="J33" s="816"/>
      <c r="K33" s="816"/>
      <c r="L33" s="816"/>
      <c r="M33" s="816"/>
      <c r="N33" s="816"/>
      <c r="O33" s="816"/>
      <c r="P33" s="817"/>
      <c r="Q33" s="818">
        <v>11129</v>
      </c>
      <c r="R33" s="819"/>
      <c r="S33" s="819"/>
      <c r="T33" s="819"/>
      <c r="U33" s="819"/>
      <c r="V33" s="819">
        <v>11753</v>
      </c>
      <c r="W33" s="819"/>
      <c r="X33" s="819"/>
      <c r="Y33" s="819"/>
      <c r="Z33" s="819"/>
      <c r="AA33" s="819">
        <f>Q33-V33</f>
        <v>-624</v>
      </c>
      <c r="AB33" s="819"/>
      <c r="AC33" s="819"/>
      <c r="AD33" s="819"/>
      <c r="AE33" s="820"/>
      <c r="AF33" s="821">
        <v>-1530</v>
      </c>
      <c r="AG33" s="822"/>
      <c r="AH33" s="822"/>
      <c r="AI33" s="822"/>
      <c r="AJ33" s="823"/>
      <c r="AK33" s="893">
        <v>1572</v>
      </c>
      <c r="AL33" s="894"/>
      <c r="AM33" s="894"/>
      <c r="AN33" s="894"/>
      <c r="AO33" s="894"/>
      <c r="AP33" s="894">
        <v>2063</v>
      </c>
      <c r="AQ33" s="894"/>
      <c r="AR33" s="894"/>
      <c r="AS33" s="894"/>
      <c r="AT33" s="894"/>
      <c r="AU33" s="894">
        <v>1671</v>
      </c>
      <c r="AV33" s="894"/>
      <c r="AW33" s="894"/>
      <c r="AX33" s="894"/>
      <c r="AY33" s="894"/>
      <c r="AZ33" s="895">
        <v>15.6</v>
      </c>
      <c r="BA33" s="895"/>
      <c r="BB33" s="895"/>
      <c r="BC33" s="895"/>
      <c r="BD33" s="895"/>
      <c r="BE33" s="891" t="s">
        <v>394</v>
      </c>
      <c r="BF33" s="891"/>
      <c r="BG33" s="891"/>
      <c r="BH33" s="891"/>
      <c r="BI33" s="892"/>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395</v>
      </c>
      <c r="C34" s="816"/>
      <c r="D34" s="816"/>
      <c r="E34" s="816"/>
      <c r="F34" s="816"/>
      <c r="G34" s="816"/>
      <c r="H34" s="816"/>
      <c r="I34" s="816"/>
      <c r="J34" s="816"/>
      <c r="K34" s="816"/>
      <c r="L34" s="816"/>
      <c r="M34" s="816"/>
      <c r="N34" s="816"/>
      <c r="O34" s="816"/>
      <c r="P34" s="817"/>
      <c r="Q34" s="818">
        <v>5937</v>
      </c>
      <c r="R34" s="819"/>
      <c r="S34" s="819"/>
      <c r="T34" s="819"/>
      <c r="U34" s="819"/>
      <c r="V34" s="819">
        <v>5487</v>
      </c>
      <c r="W34" s="819"/>
      <c r="X34" s="819"/>
      <c r="Y34" s="819"/>
      <c r="Z34" s="819"/>
      <c r="AA34" s="819">
        <f t="shared" ref="AA34:AA39" si="0">Q34-V34</f>
        <v>450</v>
      </c>
      <c r="AB34" s="819"/>
      <c r="AC34" s="819"/>
      <c r="AD34" s="819"/>
      <c r="AE34" s="820"/>
      <c r="AF34" s="821">
        <v>7795</v>
      </c>
      <c r="AG34" s="822"/>
      <c r="AH34" s="822"/>
      <c r="AI34" s="822"/>
      <c r="AJ34" s="823"/>
      <c r="AK34" s="893">
        <v>11</v>
      </c>
      <c r="AL34" s="894"/>
      <c r="AM34" s="894"/>
      <c r="AN34" s="894"/>
      <c r="AO34" s="894"/>
      <c r="AP34" s="894">
        <v>15258</v>
      </c>
      <c r="AQ34" s="894"/>
      <c r="AR34" s="894"/>
      <c r="AS34" s="894"/>
      <c r="AT34" s="894"/>
      <c r="AU34" s="894" t="s">
        <v>583</v>
      </c>
      <c r="AV34" s="894"/>
      <c r="AW34" s="894"/>
      <c r="AX34" s="894"/>
      <c r="AY34" s="894"/>
      <c r="AZ34" s="895" t="s">
        <v>583</v>
      </c>
      <c r="BA34" s="895"/>
      <c r="BB34" s="895"/>
      <c r="BC34" s="895"/>
      <c r="BD34" s="895"/>
      <c r="BE34" s="891" t="s">
        <v>394</v>
      </c>
      <c r="BF34" s="891"/>
      <c r="BG34" s="891"/>
      <c r="BH34" s="891"/>
      <c r="BI34" s="892"/>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396</v>
      </c>
      <c r="C35" s="816"/>
      <c r="D35" s="816"/>
      <c r="E35" s="816"/>
      <c r="F35" s="816"/>
      <c r="G35" s="816"/>
      <c r="H35" s="816"/>
      <c r="I35" s="816"/>
      <c r="J35" s="816"/>
      <c r="K35" s="816"/>
      <c r="L35" s="816"/>
      <c r="M35" s="816"/>
      <c r="N35" s="816"/>
      <c r="O35" s="816"/>
      <c r="P35" s="817"/>
      <c r="Q35" s="818">
        <v>2438</v>
      </c>
      <c r="R35" s="819"/>
      <c r="S35" s="819"/>
      <c r="T35" s="819"/>
      <c r="U35" s="819"/>
      <c r="V35" s="819">
        <v>2302</v>
      </c>
      <c r="W35" s="819"/>
      <c r="X35" s="819"/>
      <c r="Y35" s="819"/>
      <c r="Z35" s="819"/>
      <c r="AA35" s="819">
        <f t="shared" si="0"/>
        <v>136</v>
      </c>
      <c r="AB35" s="819"/>
      <c r="AC35" s="819"/>
      <c r="AD35" s="819"/>
      <c r="AE35" s="820"/>
      <c r="AF35" s="821">
        <v>1</v>
      </c>
      <c r="AG35" s="822"/>
      <c r="AH35" s="822"/>
      <c r="AI35" s="822"/>
      <c r="AJ35" s="823"/>
      <c r="AK35" s="893">
        <v>453</v>
      </c>
      <c r="AL35" s="894"/>
      <c r="AM35" s="894"/>
      <c r="AN35" s="894"/>
      <c r="AO35" s="894"/>
      <c r="AP35" s="894">
        <v>933</v>
      </c>
      <c r="AQ35" s="894"/>
      <c r="AR35" s="894"/>
      <c r="AS35" s="894"/>
      <c r="AT35" s="894"/>
      <c r="AU35" s="894">
        <v>930</v>
      </c>
      <c r="AV35" s="894"/>
      <c r="AW35" s="894"/>
      <c r="AX35" s="894"/>
      <c r="AY35" s="894"/>
      <c r="AZ35" s="895" t="s">
        <v>583</v>
      </c>
      <c r="BA35" s="895"/>
      <c r="BB35" s="895"/>
      <c r="BC35" s="895"/>
      <c r="BD35" s="895"/>
      <c r="BE35" s="891" t="s">
        <v>394</v>
      </c>
      <c r="BF35" s="891"/>
      <c r="BG35" s="891"/>
      <c r="BH35" s="891"/>
      <c r="BI35" s="892"/>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397</v>
      </c>
      <c r="C36" s="816"/>
      <c r="D36" s="816"/>
      <c r="E36" s="816"/>
      <c r="F36" s="816"/>
      <c r="G36" s="816"/>
      <c r="H36" s="816"/>
      <c r="I36" s="816"/>
      <c r="J36" s="816"/>
      <c r="K36" s="816"/>
      <c r="L36" s="816"/>
      <c r="M36" s="816"/>
      <c r="N36" s="816"/>
      <c r="O36" s="816"/>
      <c r="P36" s="817"/>
      <c r="Q36" s="818">
        <v>11006</v>
      </c>
      <c r="R36" s="819"/>
      <c r="S36" s="819"/>
      <c r="T36" s="819"/>
      <c r="U36" s="819"/>
      <c r="V36" s="819">
        <v>10852</v>
      </c>
      <c r="W36" s="819"/>
      <c r="X36" s="819"/>
      <c r="Y36" s="819"/>
      <c r="Z36" s="819"/>
      <c r="AA36" s="819">
        <f t="shared" si="0"/>
        <v>154</v>
      </c>
      <c r="AB36" s="819"/>
      <c r="AC36" s="819"/>
      <c r="AD36" s="819"/>
      <c r="AE36" s="820"/>
      <c r="AF36" s="821">
        <v>154</v>
      </c>
      <c r="AG36" s="822"/>
      <c r="AH36" s="822"/>
      <c r="AI36" s="822"/>
      <c r="AJ36" s="823"/>
      <c r="AK36" s="893">
        <v>1982</v>
      </c>
      <c r="AL36" s="894"/>
      <c r="AM36" s="894"/>
      <c r="AN36" s="894"/>
      <c r="AO36" s="894"/>
      <c r="AP36" s="894">
        <v>77824</v>
      </c>
      <c r="AQ36" s="894"/>
      <c r="AR36" s="894"/>
      <c r="AS36" s="894"/>
      <c r="AT36" s="894"/>
      <c r="AU36" s="894">
        <v>24748</v>
      </c>
      <c r="AV36" s="894"/>
      <c r="AW36" s="894"/>
      <c r="AX36" s="894"/>
      <c r="AY36" s="894"/>
      <c r="AZ36" s="895" t="s">
        <v>583</v>
      </c>
      <c r="BA36" s="895"/>
      <c r="BB36" s="895"/>
      <c r="BC36" s="895"/>
      <c r="BD36" s="895"/>
      <c r="BE36" s="891" t="s">
        <v>398</v>
      </c>
      <c r="BF36" s="891"/>
      <c r="BG36" s="891"/>
      <c r="BH36" s="891"/>
      <c r="BI36" s="892"/>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399</v>
      </c>
      <c r="C37" s="816"/>
      <c r="D37" s="816"/>
      <c r="E37" s="816"/>
      <c r="F37" s="816"/>
      <c r="G37" s="816"/>
      <c r="H37" s="816"/>
      <c r="I37" s="816"/>
      <c r="J37" s="816"/>
      <c r="K37" s="816"/>
      <c r="L37" s="816"/>
      <c r="M37" s="816"/>
      <c r="N37" s="816"/>
      <c r="O37" s="816"/>
      <c r="P37" s="817"/>
      <c r="Q37" s="818">
        <v>827</v>
      </c>
      <c r="R37" s="819"/>
      <c r="S37" s="819"/>
      <c r="T37" s="819"/>
      <c r="U37" s="819"/>
      <c r="V37" s="819">
        <v>822</v>
      </c>
      <c r="W37" s="819"/>
      <c r="X37" s="819"/>
      <c r="Y37" s="819"/>
      <c r="Z37" s="819"/>
      <c r="AA37" s="819">
        <f t="shared" si="0"/>
        <v>5</v>
      </c>
      <c r="AB37" s="819"/>
      <c r="AC37" s="819"/>
      <c r="AD37" s="819"/>
      <c r="AE37" s="820"/>
      <c r="AF37" s="821">
        <v>5</v>
      </c>
      <c r="AG37" s="822"/>
      <c r="AH37" s="822"/>
      <c r="AI37" s="822"/>
      <c r="AJ37" s="823"/>
      <c r="AK37" s="893">
        <v>289</v>
      </c>
      <c r="AL37" s="894"/>
      <c r="AM37" s="894"/>
      <c r="AN37" s="894"/>
      <c r="AO37" s="894"/>
      <c r="AP37" s="894">
        <v>3131</v>
      </c>
      <c r="AQ37" s="894"/>
      <c r="AR37" s="894"/>
      <c r="AS37" s="894"/>
      <c r="AT37" s="894"/>
      <c r="AU37" s="894">
        <v>1678</v>
      </c>
      <c r="AV37" s="894"/>
      <c r="AW37" s="894"/>
      <c r="AX37" s="894"/>
      <c r="AY37" s="894"/>
      <c r="AZ37" s="895" t="s">
        <v>583</v>
      </c>
      <c r="BA37" s="895"/>
      <c r="BB37" s="895"/>
      <c r="BC37" s="895"/>
      <c r="BD37" s="895"/>
      <c r="BE37" s="891" t="s">
        <v>400</v>
      </c>
      <c r="BF37" s="891"/>
      <c r="BG37" s="891"/>
      <c r="BH37" s="891"/>
      <c r="BI37" s="892"/>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401</v>
      </c>
      <c r="C38" s="816"/>
      <c r="D38" s="816"/>
      <c r="E38" s="816"/>
      <c r="F38" s="816"/>
      <c r="G38" s="816"/>
      <c r="H38" s="816"/>
      <c r="I38" s="816"/>
      <c r="J38" s="816"/>
      <c r="K38" s="816"/>
      <c r="L38" s="816"/>
      <c r="M38" s="816"/>
      <c r="N38" s="816"/>
      <c r="O38" s="816"/>
      <c r="P38" s="817"/>
      <c r="Q38" s="818">
        <v>407</v>
      </c>
      <c r="R38" s="819"/>
      <c r="S38" s="819"/>
      <c r="T38" s="819"/>
      <c r="U38" s="819"/>
      <c r="V38" s="819">
        <v>397</v>
      </c>
      <c r="W38" s="819"/>
      <c r="X38" s="819"/>
      <c r="Y38" s="819"/>
      <c r="Z38" s="819"/>
      <c r="AA38" s="819">
        <f t="shared" si="0"/>
        <v>10</v>
      </c>
      <c r="AB38" s="819"/>
      <c r="AC38" s="819"/>
      <c r="AD38" s="819"/>
      <c r="AE38" s="820"/>
      <c r="AF38" s="821">
        <v>10</v>
      </c>
      <c r="AG38" s="822"/>
      <c r="AH38" s="822"/>
      <c r="AI38" s="822"/>
      <c r="AJ38" s="823"/>
      <c r="AK38" s="893">
        <v>214</v>
      </c>
      <c r="AL38" s="894"/>
      <c r="AM38" s="894"/>
      <c r="AN38" s="894"/>
      <c r="AO38" s="894"/>
      <c r="AP38" s="894">
        <v>2742</v>
      </c>
      <c r="AQ38" s="894"/>
      <c r="AR38" s="894"/>
      <c r="AS38" s="894"/>
      <c r="AT38" s="894"/>
      <c r="AU38" s="894">
        <v>2742</v>
      </c>
      <c r="AV38" s="894"/>
      <c r="AW38" s="894"/>
      <c r="AX38" s="894"/>
      <c r="AY38" s="894"/>
      <c r="AZ38" s="895" t="s">
        <v>583</v>
      </c>
      <c r="BA38" s="895"/>
      <c r="BB38" s="895"/>
      <c r="BC38" s="895"/>
      <c r="BD38" s="895"/>
      <c r="BE38" s="891" t="s">
        <v>400</v>
      </c>
      <c r="BF38" s="891"/>
      <c r="BG38" s="891"/>
      <c r="BH38" s="891"/>
      <c r="BI38" s="892"/>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402</v>
      </c>
      <c r="C39" s="816"/>
      <c r="D39" s="816"/>
      <c r="E39" s="816"/>
      <c r="F39" s="816"/>
      <c r="G39" s="816"/>
      <c r="H39" s="816"/>
      <c r="I39" s="816"/>
      <c r="J39" s="816"/>
      <c r="K39" s="816"/>
      <c r="L39" s="816"/>
      <c r="M39" s="816"/>
      <c r="N39" s="816"/>
      <c r="O39" s="816"/>
      <c r="P39" s="817"/>
      <c r="Q39" s="818">
        <v>1043</v>
      </c>
      <c r="R39" s="819"/>
      <c r="S39" s="819"/>
      <c r="T39" s="819"/>
      <c r="U39" s="819"/>
      <c r="V39" s="819">
        <v>190</v>
      </c>
      <c r="W39" s="819"/>
      <c r="X39" s="819"/>
      <c r="Y39" s="819"/>
      <c r="Z39" s="819"/>
      <c r="AA39" s="819">
        <f t="shared" si="0"/>
        <v>853</v>
      </c>
      <c r="AB39" s="819"/>
      <c r="AC39" s="819"/>
      <c r="AD39" s="819"/>
      <c r="AE39" s="820"/>
      <c r="AF39" s="821" t="s">
        <v>403</v>
      </c>
      <c r="AG39" s="822"/>
      <c r="AH39" s="822"/>
      <c r="AI39" s="822"/>
      <c r="AJ39" s="823"/>
      <c r="AK39" s="893">
        <v>0</v>
      </c>
      <c r="AL39" s="894"/>
      <c r="AM39" s="894"/>
      <c r="AN39" s="894"/>
      <c r="AO39" s="894"/>
      <c r="AP39" s="894">
        <v>1992</v>
      </c>
      <c r="AQ39" s="894"/>
      <c r="AR39" s="894"/>
      <c r="AS39" s="894"/>
      <c r="AT39" s="894"/>
      <c r="AU39" s="894">
        <v>12</v>
      </c>
      <c r="AV39" s="894"/>
      <c r="AW39" s="894"/>
      <c r="AX39" s="894"/>
      <c r="AY39" s="894"/>
      <c r="AZ39" s="895" t="s">
        <v>583</v>
      </c>
      <c r="BA39" s="895"/>
      <c r="BB39" s="895"/>
      <c r="BC39" s="895"/>
      <c r="BD39" s="895"/>
      <c r="BE39" s="891" t="s">
        <v>400</v>
      </c>
      <c r="BF39" s="891"/>
      <c r="BG39" s="891"/>
      <c r="BH39" s="891"/>
      <c r="BI39" s="892"/>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6"/>
      <c r="R50" s="897"/>
      <c r="S50" s="897"/>
      <c r="T50" s="897"/>
      <c r="U50" s="897"/>
      <c r="V50" s="897"/>
      <c r="W50" s="897"/>
      <c r="X50" s="897"/>
      <c r="Y50" s="897"/>
      <c r="Z50" s="897"/>
      <c r="AA50" s="897"/>
      <c r="AB50" s="897"/>
      <c r="AC50" s="897"/>
      <c r="AD50" s="897"/>
      <c r="AE50" s="898"/>
      <c r="AF50" s="821"/>
      <c r="AG50" s="822"/>
      <c r="AH50" s="822"/>
      <c r="AI50" s="822"/>
      <c r="AJ50" s="823"/>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6"/>
      <c r="R51" s="897"/>
      <c r="S51" s="897"/>
      <c r="T51" s="897"/>
      <c r="U51" s="897"/>
      <c r="V51" s="897"/>
      <c r="W51" s="897"/>
      <c r="X51" s="897"/>
      <c r="Y51" s="897"/>
      <c r="Z51" s="897"/>
      <c r="AA51" s="897"/>
      <c r="AB51" s="897"/>
      <c r="AC51" s="897"/>
      <c r="AD51" s="897"/>
      <c r="AE51" s="898"/>
      <c r="AF51" s="821"/>
      <c r="AG51" s="822"/>
      <c r="AH51" s="822"/>
      <c r="AI51" s="822"/>
      <c r="AJ51" s="823"/>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6"/>
      <c r="R52" s="897"/>
      <c r="S52" s="897"/>
      <c r="T52" s="897"/>
      <c r="U52" s="897"/>
      <c r="V52" s="897"/>
      <c r="W52" s="897"/>
      <c r="X52" s="897"/>
      <c r="Y52" s="897"/>
      <c r="Z52" s="897"/>
      <c r="AA52" s="897"/>
      <c r="AB52" s="897"/>
      <c r="AC52" s="897"/>
      <c r="AD52" s="897"/>
      <c r="AE52" s="898"/>
      <c r="AF52" s="821"/>
      <c r="AG52" s="822"/>
      <c r="AH52" s="822"/>
      <c r="AI52" s="822"/>
      <c r="AJ52" s="823"/>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6"/>
      <c r="R53" s="897"/>
      <c r="S53" s="897"/>
      <c r="T53" s="897"/>
      <c r="U53" s="897"/>
      <c r="V53" s="897"/>
      <c r="W53" s="897"/>
      <c r="X53" s="897"/>
      <c r="Y53" s="897"/>
      <c r="Z53" s="897"/>
      <c r="AA53" s="897"/>
      <c r="AB53" s="897"/>
      <c r="AC53" s="897"/>
      <c r="AD53" s="897"/>
      <c r="AE53" s="898"/>
      <c r="AF53" s="821"/>
      <c r="AG53" s="822"/>
      <c r="AH53" s="822"/>
      <c r="AI53" s="822"/>
      <c r="AJ53" s="823"/>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6"/>
      <c r="R54" s="897"/>
      <c r="S54" s="897"/>
      <c r="T54" s="897"/>
      <c r="U54" s="897"/>
      <c r="V54" s="897"/>
      <c r="W54" s="897"/>
      <c r="X54" s="897"/>
      <c r="Y54" s="897"/>
      <c r="Z54" s="897"/>
      <c r="AA54" s="897"/>
      <c r="AB54" s="897"/>
      <c r="AC54" s="897"/>
      <c r="AD54" s="897"/>
      <c r="AE54" s="898"/>
      <c r="AF54" s="821"/>
      <c r="AG54" s="822"/>
      <c r="AH54" s="822"/>
      <c r="AI54" s="822"/>
      <c r="AJ54" s="823"/>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6"/>
      <c r="R55" s="897"/>
      <c r="S55" s="897"/>
      <c r="T55" s="897"/>
      <c r="U55" s="897"/>
      <c r="V55" s="897"/>
      <c r="W55" s="897"/>
      <c r="X55" s="897"/>
      <c r="Y55" s="897"/>
      <c r="Z55" s="897"/>
      <c r="AA55" s="897"/>
      <c r="AB55" s="897"/>
      <c r="AC55" s="897"/>
      <c r="AD55" s="897"/>
      <c r="AE55" s="898"/>
      <c r="AF55" s="821"/>
      <c r="AG55" s="822"/>
      <c r="AH55" s="822"/>
      <c r="AI55" s="822"/>
      <c r="AJ55" s="823"/>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6"/>
      <c r="R56" s="897"/>
      <c r="S56" s="897"/>
      <c r="T56" s="897"/>
      <c r="U56" s="897"/>
      <c r="V56" s="897"/>
      <c r="W56" s="897"/>
      <c r="X56" s="897"/>
      <c r="Y56" s="897"/>
      <c r="Z56" s="897"/>
      <c r="AA56" s="897"/>
      <c r="AB56" s="897"/>
      <c r="AC56" s="897"/>
      <c r="AD56" s="897"/>
      <c r="AE56" s="898"/>
      <c r="AF56" s="821"/>
      <c r="AG56" s="822"/>
      <c r="AH56" s="822"/>
      <c r="AI56" s="822"/>
      <c r="AJ56" s="823"/>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6"/>
      <c r="R57" s="897"/>
      <c r="S57" s="897"/>
      <c r="T57" s="897"/>
      <c r="U57" s="897"/>
      <c r="V57" s="897"/>
      <c r="W57" s="897"/>
      <c r="X57" s="897"/>
      <c r="Y57" s="897"/>
      <c r="Z57" s="897"/>
      <c r="AA57" s="897"/>
      <c r="AB57" s="897"/>
      <c r="AC57" s="897"/>
      <c r="AD57" s="897"/>
      <c r="AE57" s="898"/>
      <c r="AF57" s="821"/>
      <c r="AG57" s="822"/>
      <c r="AH57" s="822"/>
      <c r="AI57" s="822"/>
      <c r="AJ57" s="823"/>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6"/>
      <c r="R58" s="897"/>
      <c r="S58" s="897"/>
      <c r="T58" s="897"/>
      <c r="U58" s="897"/>
      <c r="V58" s="897"/>
      <c r="W58" s="897"/>
      <c r="X58" s="897"/>
      <c r="Y58" s="897"/>
      <c r="Z58" s="897"/>
      <c r="AA58" s="897"/>
      <c r="AB58" s="897"/>
      <c r="AC58" s="897"/>
      <c r="AD58" s="897"/>
      <c r="AE58" s="898"/>
      <c r="AF58" s="821"/>
      <c r="AG58" s="822"/>
      <c r="AH58" s="822"/>
      <c r="AI58" s="822"/>
      <c r="AJ58" s="823"/>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6"/>
      <c r="R59" s="897"/>
      <c r="S59" s="897"/>
      <c r="T59" s="897"/>
      <c r="U59" s="897"/>
      <c r="V59" s="897"/>
      <c r="W59" s="897"/>
      <c r="X59" s="897"/>
      <c r="Y59" s="897"/>
      <c r="Z59" s="897"/>
      <c r="AA59" s="897"/>
      <c r="AB59" s="897"/>
      <c r="AC59" s="897"/>
      <c r="AD59" s="897"/>
      <c r="AE59" s="898"/>
      <c r="AF59" s="821"/>
      <c r="AG59" s="822"/>
      <c r="AH59" s="822"/>
      <c r="AI59" s="822"/>
      <c r="AJ59" s="823"/>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6"/>
      <c r="R60" s="897"/>
      <c r="S60" s="897"/>
      <c r="T60" s="897"/>
      <c r="U60" s="897"/>
      <c r="V60" s="897"/>
      <c r="W60" s="897"/>
      <c r="X60" s="897"/>
      <c r="Y60" s="897"/>
      <c r="Z60" s="897"/>
      <c r="AA60" s="897"/>
      <c r="AB60" s="897"/>
      <c r="AC60" s="897"/>
      <c r="AD60" s="897"/>
      <c r="AE60" s="898"/>
      <c r="AF60" s="821"/>
      <c r="AG60" s="822"/>
      <c r="AH60" s="822"/>
      <c r="AI60" s="822"/>
      <c r="AJ60" s="823"/>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6"/>
      <c r="R61" s="897"/>
      <c r="S61" s="897"/>
      <c r="T61" s="897"/>
      <c r="U61" s="897"/>
      <c r="V61" s="897"/>
      <c r="W61" s="897"/>
      <c r="X61" s="897"/>
      <c r="Y61" s="897"/>
      <c r="Z61" s="897"/>
      <c r="AA61" s="897"/>
      <c r="AB61" s="897"/>
      <c r="AC61" s="897"/>
      <c r="AD61" s="897"/>
      <c r="AE61" s="898"/>
      <c r="AF61" s="821"/>
      <c r="AG61" s="822"/>
      <c r="AH61" s="822"/>
      <c r="AI61" s="822"/>
      <c r="AJ61" s="823"/>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6"/>
      <c r="R62" s="897"/>
      <c r="S62" s="897"/>
      <c r="T62" s="897"/>
      <c r="U62" s="897"/>
      <c r="V62" s="897"/>
      <c r="W62" s="897"/>
      <c r="X62" s="897"/>
      <c r="Y62" s="897"/>
      <c r="Z62" s="897"/>
      <c r="AA62" s="897"/>
      <c r="AB62" s="897"/>
      <c r="AC62" s="897"/>
      <c r="AD62" s="897"/>
      <c r="AE62" s="898"/>
      <c r="AF62" s="821"/>
      <c r="AG62" s="822"/>
      <c r="AH62" s="822"/>
      <c r="AI62" s="822"/>
      <c r="AJ62" s="823"/>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8" t="s">
        <v>404</v>
      </c>
      <c r="BK62" s="869"/>
      <c r="BL62" s="869"/>
      <c r="BM62" s="869"/>
      <c r="BN62" s="870"/>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3" t="s">
        <v>405</v>
      </c>
      <c r="C63" s="854"/>
      <c r="D63" s="854"/>
      <c r="E63" s="854"/>
      <c r="F63" s="854"/>
      <c r="G63" s="854"/>
      <c r="H63" s="854"/>
      <c r="I63" s="854"/>
      <c r="J63" s="854"/>
      <c r="K63" s="854"/>
      <c r="L63" s="854"/>
      <c r="M63" s="854"/>
      <c r="N63" s="854"/>
      <c r="O63" s="854"/>
      <c r="P63" s="855"/>
      <c r="Q63" s="901"/>
      <c r="R63" s="902"/>
      <c r="S63" s="902"/>
      <c r="T63" s="902"/>
      <c r="U63" s="902"/>
      <c r="V63" s="902"/>
      <c r="W63" s="902"/>
      <c r="X63" s="902"/>
      <c r="Y63" s="902"/>
      <c r="Z63" s="902"/>
      <c r="AA63" s="902"/>
      <c r="AB63" s="902"/>
      <c r="AC63" s="902"/>
      <c r="AD63" s="902"/>
      <c r="AE63" s="903"/>
      <c r="AF63" s="904">
        <v>8777</v>
      </c>
      <c r="AG63" s="905"/>
      <c r="AH63" s="905"/>
      <c r="AI63" s="905"/>
      <c r="AJ63" s="906"/>
      <c r="AK63" s="907"/>
      <c r="AL63" s="902"/>
      <c r="AM63" s="902"/>
      <c r="AN63" s="902"/>
      <c r="AO63" s="902"/>
      <c r="AP63" s="905">
        <v>104348</v>
      </c>
      <c r="AQ63" s="905"/>
      <c r="AR63" s="905"/>
      <c r="AS63" s="905"/>
      <c r="AT63" s="905"/>
      <c r="AU63" s="905">
        <v>32043</v>
      </c>
      <c r="AV63" s="905"/>
      <c r="AW63" s="905"/>
      <c r="AX63" s="905"/>
      <c r="AY63" s="905"/>
      <c r="AZ63" s="909"/>
      <c r="BA63" s="909"/>
      <c r="BB63" s="909"/>
      <c r="BC63" s="909"/>
      <c r="BD63" s="909"/>
      <c r="BE63" s="910"/>
      <c r="BF63" s="910"/>
      <c r="BG63" s="910"/>
      <c r="BH63" s="910"/>
      <c r="BI63" s="911"/>
      <c r="BJ63" s="912" t="s">
        <v>406</v>
      </c>
      <c r="BK63" s="913"/>
      <c r="BL63" s="913"/>
      <c r="BM63" s="913"/>
      <c r="BN63" s="914"/>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381</v>
      </c>
      <c r="W66" s="778"/>
      <c r="X66" s="778"/>
      <c r="Y66" s="778"/>
      <c r="Z66" s="779"/>
      <c r="AA66" s="777" t="s">
        <v>410</v>
      </c>
      <c r="AB66" s="778"/>
      <c r="AC66" s="778"/>
      <c r="AD66" s="778"/>
      <c r="AE66" s="779"/>
      <c r="AF66" s="915" t="s">
        <v>411</v>
      </c>
      <c r="AG66" s="876"/>
      <c r="AH66" s="876"/>
      <c r="AI66" s="876"/>
      <c r="AJ66" s="916"/>
      <c r="AK66" s="777" t="s">
        <v>384</v>
      </c>
      <c r="AL66" s="801"/>
      <c r="AM66" s="801"/>
      <c r="AN66" s="801"/>
      <c r="AO66" s="802"/>
      <c r="AP66" s="777" t="s">
        <v>412</v>
      </c>
      <c r="AQ66" s="778"/>
      <c r="AR66" s="778"/>
      <c r="AS66" s="778"/>
      <c r="AT66" s="779"/>
      <c r="AU66" s="777" t="s">
        <v>413</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7"/>
      <c r="AG67" s="879"/>
      <c r="AH67" s="879"/>
      <c r="AI67" s="879"/>
      <c r="AJ67" s="918"/>
      <c r="AK67" s="919"/>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6"/>
    </row>
    <row r="68" spans="1:131" s="227" customFormat="1" ht="26.25" customHeight="1" thickTop="1" x14ac:dyDescent="0.15">
      <c r="A68" s="238">
        <v>1</v>
      </c>
      <c r="B68" s="932" t="s">
        <v>593</v>
      </c>
      <c r="C68" s="933"/>
      <c r="D68" s="933"/>
      <c r="E68" s="933"/>
      <c r="F68" s="933"/>
      <c r="G68" s="933"/>
      <c r="H68" s="933"/>
      <c r="I68" s="933"/>
      <c r="J68" s="933"/>
      <c r="K68" s="933"/>
      <c r="L68" s="933"/>
      <c r="M68" s="933"/>
      <c r="N68" s="933"/>
      <c r="O68" s="933"/>
      <c r="P68" s="934"/>
      <c r="Q68" s="935">
        <v>5556</v>
      </c>
      <c r="R68" s="929"/>
      <c r="S68" s="929"/>
      <c r="T68" s="929"/>
      <c r="U68" s="929"/>
      <c r="V68" s="929">
        <v>5377</v>
      </c>
      <c r="W68" s="929"/>
      <c r="X68" s="929"/>
      <c r="Y68" s="929"/>
      <c r="Z68" s="929"/>
      <c r="AA68" s="929">
        <v>179</v>
      </c>
      <c r="AB68" s="929"/>
      <c r="AC68" s="929"/>
      <c r="AD68" s="929"/>
      <c r="AE68" s="929"/>
      <c r="AF68" s="929">
        <v>162</v>
      </c>
      <c r="AG68" s="929"/>
      <c r="AH68" s="929"/>
      <c r="AI68" s="929"/>
      <c r="AJ68" s="929"/>
      <c r="AK68" s="929" t="s">
        <v>583</v>
      </c>
      <c r="AL68" s="929"/>
      <c r="AM68" s="929"/>
      <c r="AN68" s="929"/>
      <c r="AO68" s="929"/>
      <c r="AP68" s="929">
        <v>2158</v>
      </c>
      <c r="AQ68" s="929"/>
      <c r="AR68" s="929"/>
      <c r="AS68" s="929"/>
      <c r="AT68" s="929"/>
      <c r="AU68" s="929">
        <v>1754</v>
      </c>
      <c r="AV68" s="929"/>
      <c r="AW68" s="929"/>
      <c r="AX68" s="929"/>
      <c r="AY68" s="929"/>
      <c r="AZ68" s="930"/>
      <c r="BA68" s="930"/>
      <c r="BB68" s="930"/>
      <c r="BC68" s="930"/>
      <c r="BD68" s="931"/>
      <c r="BE68" s="245"/>
      <c r="BF68" s="245"/>
      <c r="BG68" s="245"/>
      <c r="BH68" s="245"/>
      <c r="BI68" s="245"/>
      <c r="BJ68" s="245"/>
      <c r="BK68" s="245"/>
      <c r="BL68" s="245"/>
      <c r="BM68" s="245"/>
      <c r="BN68" s="245"/>
      <c r="BO68" s="245"/>
      <c r="BP68" s="245"/>
      <c r="BQ68" s="242">
        <v>62</v>
      </c>
      <c r="BR68" s="247"/>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6"/>
    </row>
    <row r="69" spans="1:131" s="227" customFormat="1" ht="26.25" customHeight="1" x14ac:dyDescent="0.15">
      <c r="A69" s="241">
        <v>2</v>
      </c>
      <c r="B69" s="936" t="s">
        <v>594</v>
      </c>
      <c r="C69" s="937"/>
      <c r="D69" s="937"/>
      <c r="E69" s="937"/>
      <c r="F69" s="937"/>
      <c r="G69" s="937"/>
      <c r="H69" s="937"/>
      <c r="I69" s="937"/>
      <c r="J69" s="937"/>
      <c r="K69" s="937"/>
      <c r="L69" s="937"/>
      <c r="M69" s="937"/>
      <c r="N69" s="937"/>
      <c r="O69" s="937"/>
      <c r="P69" s="938"/>
      <c r="Q69" s="939">
        <v>2294</v>
      </c>
      <c r="R69" s="894"/>
      <c r="S69" s="894"/>
      <c r="T69" s="894"/>
      <c r="U69" s="894"/>
      <c r="V69" s="894">
        <v>1625</v>
      </c>
      <c r="W69" s="894"/>
      <c r="X69" s="894"/>
      <c r="Y69" s="894"/>
      <c r="Z69" s="894"/>
      <c r="AA69" s="894">
        <f>Q69-V69</f>
        <v>669</v>
      </c>
      <c r="AB69" s="894"/>
      <c r="AC69" s="894"/>
      <c r="AD69" s="894"/>
      <c r="AE69" s="894"/>
      <c r="AF69" s="894">
        <v>3255</v>
      </c>
      <c r="AG69" s="894"/>
      <c r="AH69" s="894"/>
      <c r="AI69" s="894"/>
      <c r="AJ69" s="894"/>
      <c r="AK69" s="894" t="s">
        <v>583</v>
      </c>
      <c r="AL69" s="894"/>
      <c r="AM69" s="894"/>
      <c r="AN69" s="894"/>
      <c r="AO69" s="894"/>
      <c r="AP69" s="894">
        <v>3792</v>
      </c>
      <c r="AQ69" s="894"/>
      <c r="AR69" s="894"/>
      <c r="AS69" s="894"/>
      <c r="AT69" s="894"/>
      <c r="AU69" s="894" t="s">
        <v>583</v>
      </c>
      <c r="AV69" s="894"/>
      <c r="AW69" s="894"/>
      <c r="AX69" s="894"/>
      <c r="AY69" s="894"/>
      <c r="AZ69" s="940" t="s">
        <v>601</v>
      </c>
      <c r="BA69" s="940"/>
      <c r="BB69" s="940"/>
      <c r="BC69" s="940"/>
      <c r="BD69" s="941"/>
      <c r="BE69" s="245"/>
      <c r="BF69" s="245"/>
      <c r="BG69" s="245"/>
      <c r="BH69" s="245"/>
      <c r="BI69" s="245"/>
      <c r="BJ69" s="245"/>
      <c r="BK69" s="245"/>
      <c r="BL69" s="245"/>
      <c r="BM69" s="245"/>
      <c r="BN69" s="245"/>
      <c r="BO69" s="245"/>
      <c r="BP69" s="245"/>
      <c r="BQ69" s="242">
        <v>63</v>
      </c>
      <c r="BR69" s="247"/>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6"/>
    </row>
    <row r="70" spans="1:131" s="227" customFormat="1" ht="26.25" customHeight="1" x14ac:dyDescent="0.15">
      <c r="A70" s="241">
        <v>3</v>
      </c>
      <c r="B70" s="936" t="s">
        <v>595</v>
      </c>
      <c r="C70" s="937"/>
      <c r="D70" s="937"/>
      <c r="E70" s="937"/>
      <c r="F70" s="937"/>
      <c r="G70" s="937"/>
      <c r="H70" s="937"/>
      <c r="I70" s="937"/>
      <c r="J70" s="937"/>
      <c r="K70" s="937"/>
      <c r="L70" s="937"/>
      <c r="M70" s="937"/>
      <c r="N70" s="937"/>
      <c r="O70" s="937"/>
      <c r="P70" s="938"/>
      <c r="Q70" s="939">
        <v>817</v>
      </c>
      <c r="R70" s="894"/>
      <c r="S70" s="894"/>
      <c r="T70" s="894"/>
      <c r="U70" s="894"/>
      <c r="V70" s="894">
        <v>783</v>
      </c>
      <c r="W70" s="894"/>
      <c r="X70" s="894"/>
      <c r="Y70" s="894"/>
      <c r="Z70" s="894"/>
      <c r="AA70" s="894">
        <v>35</v>
      </c>
      <c r="AB70" s="894"/>
      <c r="AC70" s="894"/>
      <c r="AD70" s="894"/>
      <c r="AE70" s="894"/>
      <c r="AF70" s="894">
        <v>35</v>
      </c>
      <c r="AG70" s="894"/>
      <c r="AH70" s="894"/>
      <c r="AI70" s="894"/>
      <c r="AJ70" s="894"/>
      <c r="AK70" s="894">
        <v>51</v>
      </c>
      <c r="AL70" s="894"/>
      <c r="AM70" s="894"/>
      <c r="AN70" s="894"/>
      <c r="AO70" s="894"/>
      <c r="AP70" s="894">
        <v>354</v>
      </c>
      <c r="AQ70" s="894"/>
      <c r="AR70" s="894"/>
      <c r="AS70" s="894"/>
      <c r="AT70" s="894"/>
      <c r="AU70" s="894">
        <v>60</v>
      </c>
      <c r="AV70" s="894"/>
      <c r="AW70" s="894"/>
      <c r="AX70" s="894"/>
      <c r="AY70" s="894"/>
      <c r="AZ70" s="940"/>
      <c r="BA70" s="940"/>
      <c r="BB70" s="940"/>
      <c r="BC70" s="940"/>
      <c r="BD70" s="941"/>
      <c r="BE70" s="245"/>
      <c r="BF70" s="245"/>
      <c r="BG70" s="245"/>
      <c r="BH70" s="245"/>
      <c r="BI70" s="245"/>
      <c r="BJ70" s="245"/>
      <c r="BK70" s="245"/>
      <c r="BL70" s="245"/>
      <c r="BM70" s="245"/>
      <c r="BN70" s="245"/>
      <c r="BO70" s="245"/>
      <c r="BP70" s="245"/>
      <c r="BQ70" s="242">
        <v>64</v>
      </c>
      <c r="BR70" s="247"/>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6"/>
    </row>
    <row r="71" spans="1:131" s="227" customFormat="1" ht="26.25" customHeight="1" x14ac:dyDescent="0.15">
      <c r="A71" s="241">
        <v>4</v>
      </c>
      <c r="B71" s="936" t="s">
        <v>596</v>
      </c>
      <c r="C71" s="937"/>
      <c r="D71" s="937"/>
      <c r="E71" s="937"/>
      <c r="F71" s="937"/>
      <c r="G71" s="937"/>
      <c r="H71" s="937"/>
      <c r="I71" s="937"/>
      <c r="J71" s="937"/>
      <c r="K71" s="937"/>
      <c r="L71" s="937"/>
      <c r="M71" s="937"/>
      <c r="N71" s="937"/>
      <c r="O71" s="937"/>
      <c r="P71" s="938"/>
      <c r="Q71" s="939">
        <v>479</v>
      </c>
      <c r="R71" s="894"/>
      <c r="S71" s="894"/>
      <c r="T71" s="894"/>
      <c r="U71" s="894"/>
      <c r="V71" s="894">
        <v>397</v>
      </c>
      <c r="W71" s="894"/>
      <c r="X71" s="894"/>
      <c r="Y71" s="894"/>
      <c r="Z71" s="894"/>
      <c r="AA71" s="894">
        <v>82</v>
      </c>
      <c r="AB71" s="894"/>
      <c r="AC71" s="894"/>
      <c r="AD71" s="894"/>
      <c r="AE71" s="894"/>
      <c r="AF71" s="894">
        <v>82</v>
      </c>
      <c r="AG71" s="894"/>
      <c r="AH71" s="894"/>
      <c r="AI71" s="894"/>
      <c r="AJ71" s="894"/>
      <c r="AK71" s="894" t="s">
        <v>583</v>
      </c>
      <c r="AL71" s="894"/>
      <c r="AM71" s="894"/>
      <c r="AN71" s="894"/>
      <c r="AO71" s="894"/>
      <c r="AP71" s="894">
        <v>54</v>
      </c>
      <c r="AQ71" s="894"/>
      <c r="AR71" s="894"/>
      <c r="AS71" s="894"/>
      <c r="AT71" s="894"/>
      <c r="AU71" s="894">
        <v>7</v>
      </c>
      <c r="AV71" s="894"/>
      <c r="AW71" s="894"/>
      <c r="AX71" s="894"/>
      <c r="AY71" s="894"/>
      <c r="AZ71" s="940"/>
      <c r="BA71" s="940"/>
      <c r="BB71" s="940"/>
      <c r="BC71" s="940"/>
      <c r="BD71" s="941"/>
      <c r="BE71" s="245"/>
      <c r="BF71" s="245"/>
      <c r="BG71" s="245"/>
      <c r="BH71" s="245"/>
      <c r="BI71" s="245"/>
      <c r="BJ71" s="245"/>
      <c r="BK71" s="245"/>
      <c r="BL71" s="245"/>
      <c r="BM71" s="245"/>
      <c r="BN71" s="245"/>
      <c r="BO71" s="245"/>
      <c r="BP71" s="245"/>
      <c r="BQ71" s="242">
        <v>65</v>
      </c>
      <c r="BR71" s="247"/>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6"/>
    </row>
    <row r="72" spans="1:131" s="227" customFormat="1" ht="26.25" customHeight="1" x14ac:dyDescent="0.15">
      <c r="A72" s="241">
        <v>5</v>
      </c>
      <c r="B72" s="936" t="s">
        <v>597</v>
      </c>
      <c r="C72" s="937"/>
      <c r="D72" s="937"/>
      <c r="E72" s="937"/>
      <c r="F72" s="937"/>
      <c r="G72" s="937"/>
      <c r="H72" s="937"/>
      <c r="I72" s="937"/>
      <c r="J72" s="937"/>
      <c r="K72" s="937"/>
      <c r="L72" s="937"/>
      <c r="M72" s="937"/>
      <c r="N72" s="937"/>
      <c r="O72" s="937"/>
      <c r="P72" s="938"/>
      <c r="Q72" s="939">
        <v>506</v>
      </c>
      <c r="R72" s="894"/>
      <c r="S72" s="894"/>
      <c r="T72" s="894"/>
      <c r="U72" s="894"/>
      <c r="V72" s="894">
        <v>480</v>
      </c>
      <c r="W72" s="894"/>
      <c r="X72" s="894"/>
      <c r="Y72" s="894"/>
      <c r="Z72" s="894"/>
      <c r="AA72" s="894">
        <f>Q72-V72</f>
        <v>26</v>
      </c>
      <c r="AB72" s="894"/>
      <c r="AC72" s="894"/>
      <c r="AD72" s="894"/>
      <c r="AE72" s="894"/>
      <c r="AF72" s="894">
        <v>26</v>
      </c>
      <c r="AG72" s="894"/>
      <c r="AH72" s="894"/>
      <c r="AI72" s="894"/>
      <c r="AJ72" s="894"/>
      <c r="AK72" s="894">
        <v>20</v>
      </c>
      <c r="AL72" s="894"/>
      <c r="AM72" s="894"/>
      <c r="AN72" s="894"/>
      <c r="AO72" s="894"/>
      <c r="AP72" s="894" t="s">
        <v>583</v>
      </c>
      <c r="AQ72" s="894"/>
      <c r="AR72" s="894"/>
      <c r="AS72" s="894"/>
      <c r="AT72" s="894"/>
      <c r="AU72" s="894" t="s">
        <v>583</v>
      </c>
      <c r="AV72" s="894"/>
      <c r="AW72" s="894"/>
      <c r="AX72" s="894"/>
      <c r="AY72" s="894"/>
      <c r="AZ72" s="940"/>
      <c r="BA72" s="940"/>
      <c r="BB72" s="940"/>
      <c r="BC72" s="940"/>
      <c r="BD72" s="941"/>
      <c r="BE72" s="245"/>
      <c r="BF72" s="245"/>
      <c r="BG72" s="245"/>
      <c r="BH72" s="245"/>
      <c r="BI72" s="245"/>
      <c r="BJ72" s="245"/>
      <c r="BK72" s="245"/>
      <c r="BL72" s="245"/>
      <c r="BM72" s="245"/>
      <c r="BN72" s="245"/>
      <c r="BO72" s="245"/>
      <c r="BP72" s="245"/>
      <c r="BQ72" s="242">
        <v>66</v>
      </c>
      <c r="BR72" s="247"/>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6"/>
    </row>
    <row r="73" spans="1:131" s="227" customFormat="1" ht="26.25" customHeight="1" x14ac:dyDescent="0.15">
      <c r="A73" s="241">
        <v>6</v>
      </c>
      <c r="B73" s="936" t="s">
        <v>598</v>
      </c>
      <c r="C73" s="937"/>
      <c r="D73" s="937"/>
      <c r="E73" s="937"/>
      <c r="F73" s="937"/>
      <c r="G73" s="937"/>
      <c r="H73" s="937"/>
      <c r="I73" s="937"/>
      <c r="J73" s="937"/>
      <c r="K73" s="937"/>
      <c r="L73" s="937"/>
      <c r="M73" s="937"/>
      <c r="N73" s="937"/>
      <c r="O73" s="937"/>
      <c r="P73" s="938"/>
      <c r="Q73" s="939">
        <v>166934</v>
      </c>
      <c r="R73" s="894"/>
      <c r="S73" s="894"/>
      <c r="T73" s="894"/>
      <c r="U73" s="894"/>
      <c r="V73" s="894">
        <v>162366</v>
      </c>
      <c r="W73" s="894"/>
      <c r="X73" s="894"/>
      <c r="Y73" s="894"/>
      <c r="Z73" s="894"/>
      <c r="AA73" s="894">
        <v>4567</v>
      </c>
      <c r="AB73" s="894"/>
      <c r="AC73" s="894"/>
      <c r="AD73" s="894"/>
      <c r="AE73" s="894"/>
      <c r="AF73" s="894">
        <v>4564</v>
      </c>
      <c r="AG73" s="894"/>
      <c r="AH73" s="894"/>
      <c r="AI73" s="894"/>
      <c r="AJ73" s="894"/>
      <c r="AK73" s="894">
        <v>2257</v>
      </c>
      <c r="AL73" s="894"/>
      <c r="AM73" s="894"/>
      <c r="AN73" s="894"/>
      <c r="AO73" s="894"/>
      <c r="AP73" s="894" t="s">
        <v>583</v>
      </c>
      <c r="AQ73" s="894"/>
      <c r="AR73" s="894"/>
      <c r="AS73" s="894"/>
      <c r="AT73" s="894"/>
      <c r="AU73" s="894" t="s">
        <v>583</v>
      </c>
      <c r="AV73" s="894"/>
      <c r="AW73" s="894"/>
      <c r="AX73" s="894"/>
      <c r="AY73" s="894"/>
      <c r="AZ73" s="940"/>
      <c r="BA73" s="940"/>
      <c r="BB73" s="940"/>
      <c r="BC73" s="940"/>
      <c r="BD73" s="941"/>
      <c r="BE73" s="245"/>
      <c r="BF73" s="245"/>
      <c r="BG73" s="245"/>
      <c r="BH73" s="245"/>
      <c r="BI73" s="245"/>
      <c r="BJ73" s="245"/>
      <c r="BK73" s="245"/>
      <c r="BL73" s="245"/>
      <c r="BM73" s="245"/>
      <c r="BN73" s="245"/>
      <c r="BO73" s="245"/>
      <c r="BP73" s="245"/>
      <c r="BQ73" s="242">
        <v>67</v>
      </c>
      <c r="BR73" s="247"/>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6"/>
    </row>
    <row r="74" spans="1:131" s="227" customFormat="1" ht="26.25" customHeight="1" x14ac:dyDescent="0.15">
      <c r="A74" s="241">
        <v>7</v>
      </c>
      <c r="B74" s="936" t="s">
        <v>599</v>
      </c>
      <c r="C74" s="937"/>
      <c r="D74" s="937"/>
      <c r="E74" s="937"/>
      <c r="F74" s="937"/>
      <c r="G74" s="937"/>
      <c r="H74" s="937"/>
      <c r="I74" s="937"/>
      <c r="J74" s="937"/>
      <c r="K74" s="937"/>
      <c r="L74" s="937"/>
      <c r="M74" s="937"/>
      <c r="N74" s="937"/>
      <c r="O74" s="937"/>
      <c r="P74" s="938"/>
      <c r="Q74" s="939">
        <v>7</v>
      </c>
      <c r="R74" s="894"/>
      <c r="S74" s="894"/>
      <c r="T74" s="894"/>
      <c r="U74" s="894"/>
      <c r="V74" s="894">
        <v>6</v>
      </c>
      <c r="W74" s="894"/>
      <c r="X74" s="894"/>
      <c r="Y74" s="894"/>
      <c r="Z74" s="894"/>
      <c r="AA74" s="894">
        <v>2</v>
      </c>
      <c r="AB74" s="894"/>
      <c r="AC74" s="894"/>
      <c r="AD74" s="894"/>
      <c r="AE74" s="894"/>
      <c r="AF74" s="894">
        <v>2</v>
      </c>
      <c r="AG74" s="894"/>
      <c r="AH74" s="894"/>
      <c r="AI74" s="894"/>
      <c r="AJ74" s="894"/>
      <c r="AK74" s="894" t="s">
        <v>583</v>
      </c>
      <c r="AL74" s="894"/>
      <c r="AM74" s="894"/>
      <c r="AN74" s="894"/>
      <c r="AO74" s="894"/>
      <c r="AP74" s="894" t="s">
        <v>583</v>
      </c>
      <c r="AQ74" s="894"/>
      <c r="AR74" s="894"/>
      <c r="AS74" s="894"/>
      <c r="AT74" s="894"/>
      <c r="AU74" s="894" t="s">
        <v>583</v>
      </c>
      <c r="AV74" s="894"/>
      <c r="AW74" s="894"/>
      <c r="AX74" s="894"/>
      <c r="AY74" s="894"/>
      <c r="AZ74" s="940"/>
      <c r="BA74" s="940"/>
      <c r="BB74" s="940"/>
      <c r="BC74" s="940"/>
      <c r="BD74" s="941"/>
      <c r="BE74" s="245"/>
      <c r="BF74" s="245"/>
      <c r="BG74" s="245"/>
      <c r="BH74" s="245"/>
      <c r="BI74" s="245"/>
      <c r="BJ74" s="245"/>
      <c r="BK74" s="245"/>
      <c r="BL74" s="245"/>
      <c r="BM74" s="245"/>
      <c r="BN74" s="245"/>
      <c r="BO74" s="245"/>
      <c r="BP74" s="245"/>
      <c r="BQ74" s="242">
        <v>68</v>
      </c>
      <c r="BR74" s="247"/>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6"/>
    </row>
    <row r="75" spans="1:131" s="227" customFormat="1" ht="26.25" customHeight="1" x14ac:dyDescent="0.15">
      <c r="A75" s="241">
        <v>8</v>
      </c>
      <c r="B75" s="936" t="s">
        <v>600</v>
      </c>
      <c r="C75" s="937"/>
      <c r="D75" s="937"/>
      <c r="E75" s="937"/>
      <c r="F75" s="937"/>
      <c r="G75" s="937"/>
      <c r="H75" s="937"/>
      <c r="I75" s="937"/>
      <c r="J75" s="937"/>
      <c r="K75" s="937"/>
      <c r="L75" s="937"/>
      <c r="M75" s="937"/>
      <c r="N75" s="937"/>
      <c r="O75" s="937"/>
      <c r="P75" s="938"/>
      <c r="Q75" s="942">
        <v>176</v>
      </c>
      <c r="R75" s="943"/>
      <c r="S75" s="943"/>
      <c r="T75" s="943"/>
      <c r="U75" s="893"/>
      <c r="V75" s="944">
        <v>173</v>
      </c>
      <c r="W75" s="943"/>
      <c r="X75" s="943"/>
      <c r="Y75" s="943"/>
      <c r="Z75" s="893"/>
      <c r="AA75" s="944">
        <v>3</v>
      </c>
      <c r="AB75" s="943"/>
      <c r="AC75" s="943"/>
      <c r="AD75" s="943"/>
      <c r="AE75" s="893"/>
      <c r="AF75" s="944">
        <v>3</v>
      </c>
      <c r="AG75" s="943"/>
      <c r="AH75" s="943"/>
      <c r="AI75" s="943"/>
      <c r="AJ75" s="893"/>
      <c r="AK75" s="944">
        <v>7</v>
      </c>
      <c r="AL75" s="943"/>
      <c r="AM75" s="943"/>
      <c r="AN75" s="943"/>
      <c r="AO75" s="893"/>
      <c r="AP75" s="944" t="s">
        <v>583</v>
      </c>
      <c r="AQ75" s="943"/>
      <c r="AR75" s="943"/>
      <c r="AS75" s="943"/>
      <c r="AT75" s="893"/>
      <c r="AU75" s="944" t="s">
        <v>583</v>
      </c>
      <c r="AV75" s="943"/>
      <c r="AW75" s="943"/>
      <c r="AX75" s="943"/>
      <c r="AY75" s="893"/>
      <c r="AZ75" s="940"/>
      <c r="BA75" s="940"/>
      <c r="BB75" s="940"/>
      <c r="BC75" s="940"/>
      <c r="BD75" s="941"/>
      <c r="BE75" s="245"/>
      <c r="BF75" s="245"/>
      <c r="BG75" s="245"/>
      <c r="BH75" s="245"/>
      <c r="BI75" s="245"/>
      <c r="BJ75" s="245"/>
      <c r="BK75" s="245"/>
      <c r="BL75" s="245"/>
      <c r="BM75" s="245"/>
      <c r="BN75" s="245"/>
      <c r="BO75" s="245"/>
      <c r="BP75" s="245"/>
      <c r="BQ75" s="242">
        <v>69</v>
      </c>
      <c r="BR75" s="247"/>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6"/>
    </row>
    <row r="76" spans="1:131" s="227" customFormat="1" ht="26.25" customHeight="1" x14ac:dyDescent="0.15">
      <c r="A76" s="241">
        <v>9</v>
      </c>
      <c r="B76" s="936"/>
      <c r="C76" s="937"/>
      <c r="D76" s="937"/>
      <c r="E76" s="937"/>
      <c r="F76" s="937"/>
      <c r="G76" s="937"/>
      <c r="H76" s="937"/>
      <c r="I76" s="937"/>
      <c r="J76" s="937"/>
      <c r="K76" s="937"/>
      <c r="L76" s="937"/>
      <c r="M76" s="937"/>
      <c r="N76" s="937"/>
      <c r="O76" s="937"/>
      <c r="P76" s="938"/>
      <c r="Q76" s="942"/>
      <c r="R76" s="943"/>
      <c r="S76" s="943"/>
      <c r="T76" s="943"/>
      <c r="U76" s="893"/>
      <c r="V76" s="944"/>
      <c r="W76" s="943"/>
      <c r="X76" s="943"/>
      <c r="Y76" s="943"/>
      <c r="Z76" s="893"/>
      <c r="AA76" s="944"/>
      <c r="AB76" s="943"/>
      <c r="AC76" s="943"/>
      <c r="AD76" s="943"/>
      <c r="AE76" s="893"/>
      <c r="AF76" s="944"/>
      <c r="AG76" s="943"/>
      <c r="AH76" s="943"/>
      <c r="AI76" s="943"/>
      <c r="AJ76" s="893"/>
      <c r="AK76" s="944"/>
      <c r="AL76" s="943"/>
      <c r="AM76" s="943"/>
      <c r="AN76" s="943"/>
      <c r="AO76" s="893"/>
      <c r="AP76" s="944"/>
      <c r="AQ76" s="943"/>
      <c r="AR76" s="943"/>
      <c r="AS76" s="943"/>
      <c r="AT76" s="893"/>
      <c r="AU76" s="944"/>
      <c r="AV76" s="943"/>
      <c r="AW76" s="943"/>
      <c r="AX76" s="943"/>
      <c r="AY76" s="893"/>
      <c r="AZ76" s="940"/>
      <c r="BA76" s="940"/>
      <c r="BB76" s="940"/>
      <c r="BC76" s="940"/>
      <c r="BD76" s="941"/>
      <c r="BE76" s="245"/>
      <c r="BF76" s="245"/>
      <c r="BG76" s="245"/>
      <c r="BH76" s="245"/>
      <c r="BI76" s="245"/>
      <c r="BJ76" s="245"/>
      <c r="BK76" s="245"/>
      <c r="BL76" s="245"/>
      <c r="BM76" s="245"/>
      <c r="BN76" s="245"/>
      <c r="BO76" s="245"/>
      <c r="BP76" s="245"/>
      <c r="BQ76" s="242">
        <v>70</v>
      </c>
      <c r="BR76" s="247"/>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6"/>
    </row>
    <row r="77" spans="1:131" s="227" customFormat="1" ht="26.25" customHeight="1" x14ac:dyDescent="0.15">
      <c r="A77" s="241">
        <v>10</v>
      </c>
      <c r="B77" s="936"/>
      <c r="C77" s="937"/>
      <c r="D77" s="937"/>
      <c r="E77" s="937"/>
      <c r="F77" s="937"/>
      <c r="G77" s="937"/>
      <c r="H77" s="937"/>
      <c r="I77" s="937"/>
      <c r="J77" s="937"/>
      <c r="K77" s="937"/>
      <c r="L77" s="937"/>
      <c r="M77" s="937"/>
      <c r="N77" s="937"/>
      <c r="O77" s="937"/>
      <c r="P77" s="938"/>
      <c r="Q77" s="942"/>
      <c r="R77" s="943"/>
      <c r="S77" s="943"/>
      <c r="T77" s="943"/>
      <c r="U77" s="893"/>
      <c r="V77" s="944"/>
      <c r="W77" s="943"/>
      <c r="X77" s="943"/>
      <c r="Y77" s="943"/>
      <c r="Z77" s="893"/>
      <c r="AA77" s="944"/>
      <c r="AB77" s="943"/>
      <c r="AC77" s="943"/>
      <c r="AD77" s="943"/>
      <c r="AE77" s="893"/>
      <c r="AF77" s="944"/>
      <c r="AG77" s="943"/>
      <c r="AH77" s="943"/>
      <c r="AI77" s="943"/>
      <c r="AJ77" s="893"/>
      <c r="AK77" s="944"/>
      <c r="AL77" s="943"/>
      <c r="AM77" s="943"/>
      <c r="AN77" s="943"/>
      <c r="AO77" s="893"/>
      <c r="AP77" s="944"/>
      <c r="AQ77" s="943"/>
      <c r="AR77" s="943"/>
      <c r="AS77" s="943"/>
      <c r="AT77" s="893"/>
      <c r="AU77" s="944"/>
      <c r="AV77" s="943"/>
      <c r="AW77" s="943"/>
      <c r="AX77" s="943"/>
      <c r="AY77" s="893"/>
      <c r="AZ77" s="940"/>
      <c r="BA77" s="940"/>
      <c r="BB77" s="940"/>
      <c r="BC77" s="940"/>
      <c r="BD77" s="941"/>
      <c r="BE77" s="245"/>
      <c r="BF77" s="245"/>
      <c r="BG77" s="245"/>
      <c r="BH77" s="245"/>
      <c r="BI77" s="245"/>
      <c r="BJ77" s="245"/>
      <c r="BK77" s="245"/>
      <c r="BL77" s="245"/>
      <c r="BM77" s="245"/>
      <c r="BN77" s="245"/>
      <c r="BO77" s="245"/>
      <c r="BP77" s="245"/>
      <c r="BQ77" s="242">
        <v>71</v>
      </c>
      <c r="BR77" s="247"/>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6"/>
    </row>
    <row r="78" spans="1:131" s="227" customFormat="1" ht="26.25" customHeight="1" x14ac:dyDescent="0.15">
      <c r="A78" s="241">
        <v>11</v>
      </c>
      <c r="B78" s="936"/>
      <c r="C78" s="937"/>
      <c r="D78" s="937"/>
      <c r="E78" s="937"/>
      <c r="F78" s="937"/>
      <c r="G78" s="937"/>
      <c r="H78" s="937"/>
      <c r="I78" s="937"/>
      <c r="J78" s="937"/>
      <c r="K78" s="937"/>
      <c r="L78" s="937"/>
      <c r="M78" s="937"/>
      <c r="N78" s="937"/>
      <c r="O78" s="937"/>
      <c r="P78" s="938"/>
      <c r="Q78" s="939"/>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40"/>
      <c r="BA78" s="940"/>
      <c r="BB78" s="940"/>
      <c r="BC78" s="940"/>
      <c r="BD78" s="941"/>
      <c r="BE78" s="245"/>
      <c r="BF78" s="245"/>
      <c r="BG78" s="245"/>
      <c r="BH78" s="245"/>
      <c r="BI78" s="245"/>
      <c r="BJ78" s="248"/>
      <c r="BK78" s="248"/>
      <c r="BL78" s="248"/>
      <c r="BM78" s="248"/>
      <c r="BN78" s="248"/>
      <c r="BO78" s="245"/>
      <c r="BP78" s="245"/>
      <c r="BQ78" s="242">
        <v>72</v>
      </c>
      <c r="BR78" s="247"/>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6"/>
    </row>
    <row r="79" spans="1:131" s="227" customFormat="1" ht="26.25" customHeight="1" x14ac:dyDescent="0.15">
      <c r="A79" s="241">
        <v>12</v>
      </c>
      <c r="B79" s="936"/>
      <c r="C79" s="937"/>
      <c r="D79" s="937"/>
      <c r="E79" s="937"/>
      <c r="F79" s="937"/>
      <c r="G79" s="937"/>
      <c r="H79" s="937"/>
      <c r="I79" s="937"/>
      <c r="J79" s="937"/>
      <c r="K79" s="937"/>
      <c r="L79" s="937"/>
      <c r="M79" s="937"/>
      <c r="N79" s="937"/>
      <c r="O79" s="937"/>
      <c r="P79" s="938"/>
      <c r="Q79" s="939"/>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40"/>
      <c r="BA79" s="940"/>
      <c r="BB79" s="940"/>
      <c r="BC79" s="940"/>
      <c r="BD79" s="941"/>
      <c r="BE79" s="245"/>
      <c r="BF79" s="245"/>
      <c r="BG79" s="245"/>
      <c r="BH79" s="245"/>
      <c r="BI79" s="245"/>
      <c r="BJ79" s="248"/>
      <c r="BK79" s="248"/>
      <c r="BL79" s="248"/>
      <c r="BM79" s="248"/>
      <c r="BN79" s="248"/>
      <c r="BO79" s="245"/>
      <c r="BP79" s="245"/>
      <c r="BQ79" s="242">
        <v>73</v>
      </c>
      <c r="BR79" s="247"/>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6"/>
    </row>
    <row r="80" spans="1:131" s="227" customFormat="1" ht="26.25" customHeight="1" x14ac:dyDescent="0.15">
      <c r="A80" s="241">
        <v>13</v>
      </c>
      <c r="B80" s="936"/>
      <c r="C80" s="937"/>
      <c r="D80" s="937"/>
      <c r="E80" s="937"/>
      <c r="F80" s="937"/>
      <c r="G80" s="937"/>
      <c r="H80" s="937"/>
      <c r="I80" s="937"/>
      <c r="J80" s="937"/>
      <c r="K80" s="937"/>
      <c r="L80" s="937"/>
      <c r="M80" s="937"/>
      <c r="N80" s="937"/>
      <c r="O80" s="937"/>
      <c r="P80" s="938"/>
      <c r="Q80" s="939"/>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40"/>
      <c r="BA80" s="940"/>
      <c r="BB80" s="940"/>
      <c r="BC80" s="940"/>
      <c r="BD80" s="941"/>
      <c r="BE80" s="245"/>
      <c r="BF80" s="245"/>
      <c r="BG80" s="245"/>
      <c r="BH80" s="245"/>
      <c r="BI80" s="245"/>
      <c r="BJ80" s="245"/>
      <c r="BK80" s="245"/>
      <c r="BL80" s="245"/>
      <c r="BM80" s="245"/>
      <c r="BN80" s="245"/>
      <c r="BO80" s="245"/>
      <c r="BP80" s="245"/>
      <c r="BQ80" s="242">
        <v>74</v>
      </c>
      <c r="BR80" s="247"/>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6"/>
    </row>
    <row r="81" spans="1:131" s="227" customFormat="1" ht="26.25" customHeight="1" x14ac:dyDescent="0.15">
      <c r="A81" s="241">
        <v>14</v>
      </c>
      <c r="B81" s="936"/>
      <c r="C81" s="937"/>
      <c r="D81" s="937"/>
      <c r="E81" s="937"/>
      <c r="F81" s="937"/>
      <c r="G81" s="937"/>
      <c r="H81" s="937"/>
      <c r="I81" s="937"/>
      <c r="J81" s="937"/>
      <c r="K81" s="937"/>
      <c r="L81" s="937"/>
      <c r="M81" s="937"/>
      <c r="N81" s="937"/>
      <c r="O81" s="937"/>
      <c r="P81" s="938"/>
      <c r="Q81" s="939"/>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40"/>
      <c r="BA81" s="940"/>
      <c r="BB81" s="940"/>
      <c r="BC81" s="940"/>
      <c r="BD81" s="941"/>
      <c r="BE81" s="245"/>
      <c r="BF81" s="245"/>
      <c r="BG81" s="245"/>
      <c r="BH81" s="245"/>
      <c r="BI81" s="245"/>
      <c r="BJ81" s="245"/>
      <c r="BK81" s="245"/>
      <c r="BL81" s="245"/>
      <c r="BM81" s="245"/>
      <c r="BN81" s="245"/>
      <c r="BO81" s="245"/>
      <c r="BP81" s="245"/>
      <c r="BQ81" s="242">
        <v>75</v>
      </c>
      <c r="BR81" s="247"/>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6"/>
    </row>
    <row r="82" spans="1:131" s="227" customFormat="1" ht="26.25" customHeight="1" x14ac:dyDescent="0.15">
      <c r="A82" s="241">
        <v>15</v>
      </c>
      <c r="B82" s="936"/>
      <c r="C82" s="937"/>
      <c r="D82" s="937"/>
      <c r="E82" s="937"/>
      <c r="F82" s="937"/>
      <c r="G82" s="937"/>
      <c r="H82" s="937"/>
      <c r="I82" s="937"/>
      <c r="J82" s="937"/>
      <c r="K82" s="937"/>
      <c r="L82" s="937"/>
      <c r="M82" s="937"/>
      <c r="N82" s="937"/>
      <c r="O82" s="937"/>
      <c r="P82" s="938"/>
      <c r="Q82" s="939"/>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40"/>
      <c r="BA82" s="940"/>
      <c r="BB82" s="940"/>
      <c r="BC82" s="940"/>
      <c r="BD82" s="941"/>
      <c r="BE82" s="245"/>
      <c r="BF82" s="245"/>
      <c r="BG82" s="245"/>
      <c r="BH82" s="245"/>
      <c r="BI82" s="245"/>
      <c r="BJ82" s="245"/>
      <c r="BK82" s="245"/>
      <c r="BL82" s="245"/>
      <c r="BM82" s="245"/>
      <c r="BN82" s="245"/>
      <c r="BO82" s="245"/>
      <c r="BP82" s="245"/>
      <c r="BQ82" s="242">
        <v>76</v>
      </c>
      <c r="BR82" s="247"/>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6"/>
    </row>
    <row r="83" spans="1:131" s="227" customFormat="1" ht="26.25" customHeight="1" x14ac:dyDescent="0.15">
      <c r="A83" s="241">
        <v>16</v>
      </c>
      <c r="B83" s="936"/>
      <c r="C83" s="937"/>
      <c r="D83" s="937"/>
      <c r="E83" s="937"/>
      <c r="F83" s="937"/>
      <c r="G83" s="937"/>
      <c r="H83" s="937"/>
      <c r="I83" s="937"/>
      <c r="J83" s="937"/>
      <c r="K83" s="937"/>
      <c r="L83" s="937"/>
      <c r="M83" s="937"/>
      <c r="N83" s="937"/>
      <c r="O83" s="937"/>
      <c r="P83" s="938"/>
      <c r="Q83" s="939"/>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40"/>
      <c r="BA83" s="940"/>
      <c r="BB83" s="940"/>
      <c r="BC83" s="940"/>
      <c r="BD83" s="941"/>
      <c r="BE83" s="245"/>
      <c r="BF83" s="245"/>
      <c r="BG83" s="245"/>
      <c r="BH83" s="245"/>
      <c r="BI83" s="245"/>
      <c r="BJ83" s="245"/>
      <c r="BK83" s="245"/>
      <c r="BL83" s="245"/>
      <c r="BM83" s="245"/>
      <c r="BN83" s="245"/>
      <c r="BO83" s="245"/>
      <c r="BP83" s="245"/>
      <c r="BQ83" s="242">
        <v>77</v>
      </c>
      <c r="BR83" s="247"/>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6"/>
    </row>
    <row r="84" spans="1:131" s="227" customFormat="1" ht="26.25" customHeight="1" x14ac:dyDescent="0.15">
      <c r="A84" s="241">
        <v>17</v>
      </c>
      <c r="B84" s="936"/>
      <c r="C84" s="937"/>
      <c r="D84" s="937"/>
      <c r="E84" s="937"/>
      <c r="F84" s="937"/>
      <c r="G84" s="937"/>
      <c r="H84" s="937"/>
      <c r="I84" s="937"/>
      <c r="J84" s="937"/>
      <c r="K84" s="937"/>
      <c r="L84" s="937"/>
      <c r="M84" s="937"/>
      <c r="N84" s="937"/>
      <c r="O84" s="937"/>
      <c r="P84" s="938"/>
      <c r="Q84" s="939"/>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40"/>
      <c r="BA84" s="940"/>
      <c r="BB84" s="940"/>
      <c r="BC84" s="940"/>
      <c r="BD84" s="941"/>
      <c r="BE84" s="245"/>
      <c r="BF84" s="245"/>
      <c r="BG84" s="245"/>
      <c r="BH84" s="245"/>
      <c r="BI84" s="245"/>
      <c r="BJ84" s="245"/>
      <c r="BK84" s="245"/>
      <c r="BL84" s="245"/>
      <c r="BM84" s="245"/>
      <c r="BN84" s="245"/>
      <c r="BO84" s="245"/>
      <c r="BP84" s="245"/>
      <c r="BQ84" s="242">
        <v>78</v>
      </c>
      <c r="BR84" s="247"/>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6"/>
    </row>
    <row r="85" spans="1:131" s="227" customFormat="1" ht="26.25" customHeight="1" x14ac:dyDescent="0.15">
      <c r="A85" s="241">
        <v>18</v>
      </c>
      <c r="B85" s="936"/>
      <c r="C85" s="937"/>
      <c r="D85" s="937"/>
      <c r="E85" s="937"/>
      <c r="F85" s="937"/>
      <c r="G85" s="937"/>
      <c r="H85" s="937"/>
      <c r="I85" s="937"/>
      <c r="J85" s="937"/>
      <c r="K85" s="937"/>
      <c r="L85" s="937"/>
      <c r="M85" s="937"/>
      <c r="N85" s="937"/>
      <c r="O85" s="937"/>
      <c r="P85" s="938"/>
      <c r="Q85" s="939"/>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40"/>
      <c r="BA85" s="940"/>
      <c r="BB85" s="940"/>
      <c r="BC85" s="940"/>
      <c r="BD85" s="941"/>
      <c r="BE85" s="245"/>
      <c r="BF85" s="245"/>
      <c r="BG85" s="245"/>
      <c r="BH85" s="245"/>
      <c r="BI85" s="245"/>
      <c r="BJ85" s="245"/>
      <c r="BK85" s="245"/>
      <c r="BL85" s="245"/>
      <c r="BM85" s="245"/>
      <c r="BN85" s="245"/>
      <c r="BO85" s="245"/>
      <c r="BP85" s="245"/>
      <c r="BQ85" s="242">
        <v>79</v>
      </c>
      <c r="BR85" s="247"/>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6"/>
    </row>
    <row r="86" spans="1:131" s="227" customFormat="1" ht="26.25" customHeight="1" x14ac:dyDescent="0.15">
      <c r="A86" s="241">
        <v>19</v>
      </c>
      <c r="B86" s="936"/>
      <c r="C86" s="937"/>
      <c r="D86" s="937"/>
      <c r="E86" s="937"/>
      <c r="F86" s="937"/>
      <c r="G86" s="937"/>
      <c r="H86" s="937"/>
      <c r="I86" s="937"/>
      <c r="J86" s="937"/>
      <c r="K86" s="937"/>
      <c r="L86" s="937"/>
      <c r="M86" s="937"/>
      <c r="N86" s="937"/>
      <c r="O86" s="937"/>
      <c r="P86" s="938"/>
      <c r="Q86" s="939"/>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40"/>
      <c r="BA86" s="940"/>
      <c r="BB86" s="940"/>
      <c r="BC86" s="940"/>
      <c r="BD86" s="941"/>
      <c r="BE86" s="245"/>
      <c r="BF86" s="245"/>
      <c r="BG86" s="245"/>
      <c r="BH86" s="245"/>
      <c r="BI86" s="245"/>
      <c r="BJ86" s="245"/>
      <c r="BK86" s="245"/>
      <c r="BL86" s="245"/>
      <c r="BM86" s="245"/>
      <c r="BN86" s="245"/>
      <c r="BO86" s="245"/>
      <c r="BP86" s="245"/>
      <c r="BQ86" s="242">
        <v>80</v>
      </c>
      <c r="BR86" s="247"/>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6"/>
    </row>
    <row r="88" spans="1:131" s="227" customFormat="1" ht="26.25" customHeight="1" thickBot="1" x14ac:dyDescent="0.2">
      <c r="A88" s="244" t="s">
        <v>376</v>
      </c>
      <c r="B88" s="853" t="s">
        <v>414</v>
      </c>
      <c r="C88" s="854"/>
      <c r="D88" s="854"/>
      <c r="E88" s="854"/>
      <c r="F88" s="854"/>
      <c r="G88" s="854"/>
      <c r="H88" s="854"/>
      <c r="I88" s="854"/>
      <c r="J88" s="854"/>
      <c r="K88" s="854"/>
      <c r="L88" s="854"/>
      <c r="M88" s="854"/>
      <c r="N88" s="854"/>
      <c r="O88" s="854"/>
      <c r="P88" s="855"/>
      <c r="Q88" s="901"/>
      <c r="R88" s="902"/>
      <c r="S88" s="902"/>
      <c r="T88" s="902"/>
      <c r="U88" s="902"/>
      <c r="V88" s="902"/>
      <c r="W88" s="902"/>
      <c r="X88" s="902"/>
      <c r="Y88" s="902"/>
      <c r="Z88" s="902"/>
      <c r="AA88" s="902"/>
      <c r="AB88" s="902"/>
      <c r="AC88" s="902"/>
      <c r="AD88" s="902"/>
      <c r="AE88" s="902"/>
      <c r="AF88" s="905">
        <v>8128</v>
      </c>
      <c r="AG88" s="905"/>
      <c r="AH88" s="905"/>
      <c r="AI88" s="905"/>
      <c r="AJ88" s="905"/>
      <c r="AK88" s="902"/>
      <c r="AL88" s="902"/>
      <c r="AM88" s="902"/>
      <c r="AN88" s="902"/>
      <c r="AO88" s="902"/>
      <c r="AP88" s="905">
        <v>6358</v>
      </c>
      <c r="AQ88" s="905"/>
      <c r="AR88" s="905"/>
      <c r="AS88" s="905"/>
      <c r="AT88" s="905"/>
      <c r="AU88" s="905">
        <v>1821</v>
      </c>
      <c r="AV88" s="905"/>
      <c r="AW88" s="905"/>
      <c r="AX88" s="905"/>
      <c r="AY88" s="905"/>
      <c r="AZ88" s="910"/>
      <c r="BA88" s="910"/>
      <c r="BB88" s="910"/>
      <c r="BC88" s="910"/>
      <c r="BD88" s="911"/>
      <c r="BE88" s="245"/>
      <c r="BF88" s="245"/>
      <c r="BG88" s="245"/>
      <c r="BH88" s="245"/>
      <c r="BI88" s="245"/>
      <c r="BJ88" s="245"/>
      <c r="BK88" s="245"/>
      <c r="BL88" s="245"/>
      <c r="BM88" s="245"/>
      <c r="BN88" s="245"/>
      <c r="BO88" s="245"/>
      <c r="BP88" s="245"/>
      <c r="BQ88" s="242">
        <v>82</v>
      </c>
      <c r="BR88" s="247"/>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3" t="s">
        <v>415</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v>7539</v>
      </c>
      <c r="CS102" s="913"/>
      <c r="CT102" s="913"/>
      <c r="CU102" s="913"/>
      <c r="CV102" s="956"/>
      <c r="CW102" s="955">
        <v>452</v>
      </c>
      <c r="CX102" s="913"/>
      <c r="CY102" s="913"/>
      <c r="CZ102" s="913"/>
      <c r="DA102" s="956"/>
      <c r="DB102" s="955">
        <v>207</v>
      </c>
      <c r="DC102" s="913"/>
      <c r="DD102" s="913"/>
      <c r="DE102" s="913"/>
      <c r="DF102" s="956"/>
      <c r="DG102" s="955">
        <v>3543</v>
      </c>
      <c r="DH102" s="913"/>
      <c r="DI102" s="913"/>
      <c r="DJ102" s="913"/>
      <c r="DK102" s="956"/>
      <c r="DL102" s="955" t="s">
        <v>583</v>
      </c>
      <c r="DM102" s="913"/>
      <c r="DN102" s="913"/>
      <c r="DO102" s="913"/>
      <c r="DP102" s="956"/>
      <c r="DQ102" s="955" t="s">
        <v>583</v>
      </c>
      <c r="DR102" s="913"/>
      <c r="DS102" s="913"/>
      <c r="DT102" s="913"/>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416</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417</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420</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421</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295</v>
      </c>
      <c r="AG109" s="958"/>
      <c r="AH109" s="958"/>
      <c r="AI109" s="958"/>
      <c r="AJ109" s="959"/>
      <c r="AK109" s="957" t="s">
        <v>294</v>
      </c>
      <c r="AL109" s="958"/>
      <c r="AM109" s="958"/>
      <c r="AN109" s="958"/>
      <c r="AO109" s="959"/>
      <c r="AP109" s="957" t="s">
        <v>424</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295</v>
      </c>
      <c r="BW109" s="958"/>
      <c r="BX109" s="958"/>
      <c r="BY109" s="958"/>
      <c r="BZ109" s="959"/>
      <c r="CA109" s="957" t="s">
        <v>294</v>
      </c>
      <c r="CB109" s="958"/>
      <c r="CC109" s="958"/>
      <c r="CD109" s="958"/>
      <c r="CE109" s="959"/>
      <c r="CF109" s="978" t="s">
        <v>424</v>
      </c>
      <c r="CG109" s="978"/>
      <c r="CH109" s="978"/>
      <c r="CI109" s="978"/>
      <c r="CJ109" s="978"/>
      <c r="CK109" s="957" t="s">
        <v>425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295</v>
      </c>
      <c r="DM109" s="958"/>
      <c r="DN109" s="958"/>
      <c r="DO109" s="958"/>
      <c r="DP109" s="959"/>
      <c r="DQ109" s="957" t="s">
        <v>294</v>
      </c>
      <c r="DR109" s="958"/>
      <c r="DS109" s="958"/>
      <c r="DT109" s="958"/>
      <c r="DU109" s="959"/>
      <c r="DV109" s="957" t="s">
        <v>424</v>
      </c>
      <c r="DW109" s="958"/>
      <c r="DX109" s="958"/>
      <c r="DY109" s="958"/>
      <c r="DZ109" s="960"/>
    </row>
    <row r="110" spans="1:131" s="226" customFormat="1" ht="26.25" customHeight="1" x14ac:dyDescent="0.15">
      <c r="A110" s="961" t="s">
        <v>426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16876410</v>
      </c>
      <c r="AB110" s="965"/>
      <c r="AC110" s="965"/>
      <c r="AD110" s="965"/>
      <c r="AE110" s="966"/>
      <c r="AF110" s="967">
        <v>16799391</v>
      </c>
      <c r="AG110" s="965"/>
      <c r="AH110" s="965"/>
      <c r="AI110" s="965"/>
      <c r="AJ110" s="966"/>
      <c r="AK110" s="967">
        <v>16378500</v>
      </c>
      <c r="AL110" s="965"/>
      <c r="AM110" s="965"/>
      <c r="AN110" s="965"/>
      <c r="AO110" s="966"/>
      <c r="AP110" s="968">
        <v>28.9</v>
      </c>
      <c r="AQ110" s="969"/>
      <c r="AR110" s="969"/>
      <c r="AS110" s="969"/>
      <c r="AT110" s="970"/>
      <c r="AU110" s="971" t="s">
        <v>66</v>
      </c>
      <c r="AV110" s="972"/>
      <c r="AW110" s="972"/>
      <c r="AX110" s="972"/>
      <c r="AY110" s="972"/>
      <c r="AZ110" s="1013" t="s">
        <v>427</v>
      </c>
      <c r="BA110" s="962"/>
      <c r="BB110" s="962"/>
      <c r="BC110" s="962"/>
      <c r="BD110" s="962"/>
      <c r="BE110" s="962"/>
      <c r="BF110" s="962"/>
      <c r="BG110" s="962"/>
      <c r="BH110" s="962"/>
      <c r="BI110" s="962"/>
      <c r="BJ110" s="962"/>
      <c r="BK110" s="962"/>
      <c r="BL110" s="962"/>
      <c r="BM110" s="962"/>
      <c r="BN110" s="962"/>
      <c r="BO110" s="962"/>
      <c r="BP110" s="963"/>
      <c r="BQ110" s="999">
        <v>158848913</v>
      </c>
      <c r="BR110" s="1000"/>
      <c r="BS110" s="1000"/>
      <c r="BT110" s="1000"/>
      <c r="BU110" s="1000"/>
      <c r="BV110" s="1000">
        <v>151191084</v>
      </c>
      <c r="BW110" s="1000"/>
      <c r="BX110" s="1000"/>
      <c r="BY110" s="1000"/>
      <c r="BZ110" s="1000"/>
      <c r="CA110" s="1000">
        <v>145146554</v>
      </c>
      <c r="CB110" s="1000"/>
      <c r="CC110" s="1000"/>
      <c r="CD110" s="1000"/>
      <c r="CE110" s="1000"/>
      <c r="CF110" s="1014">
        <v>256.5</v>
      </c>
      <c r="CG110" s="1015"/>
      <c r="CH110" s="1015"/>
      <c r="CI110" s="1015"/>
      <c r="CJ110" s="1015"/>
      <c r="CK110" s="1016" t="s">
        <v>428</v>
      </c>
      <c r="CL110" s="1017"/>
      <c r="CM110" s="996" t="s">
        <v>429</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120</v>
      </c>
      <c r="DH110" s="1000"/>
      <c r="DI110" s="1000"/>
      <c r="DJ110" s="1000"/>
      <c r="DK110" s="1000"/>
      <c r="DL110" s="1000" t="s">
        <v>120</v>
      </c>
      <c r="DM110" s="1000"/>
      <c r="DN110" s="1000"/>
      <c r="DO110" s="1000"/>
      <c r="DP110" s="1000"/>
      <c r="DQ110" s="1000" t="s">
        <v>120</v>
      </c>
      <c r="DR110" s="1000"/>
      <c r="DS110" s="1000"/>
      <c r="DT110" s="1000"/>
      <c r="DU110" s="1000"/>
      <c r="DV110" s="1001" t="s">
        <v>120</v>
      </c>
      <c r="DW110" s="1001"/>
      <c r="DX110" s="1001"/>
      <c r="DY110" s="1001"/>
      <c r="DZ110" s="1002"/>
    </row>
    <row r="111" spans="1:131" s="226" customFormat="1" ht="26.25" customHeight="1" x14ac:dyDescent="0.15">
      <c r="A111" s="1003" t="s">
        <v>430</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120</v>
      </c>
      <c r="AB111" s="1007"/>
      <c r="AC111" s="1007"/>
      <c r="AD111" s="1007"/>
      <c r="AE111" s="1008"/>
      <c r="AF111" s="1009" t="s">
        <v>120</v>
      </c>
      <c r="AG111" s="1007"/>
      <c r="AH111" s="1007"/>
      <c r="AI111" s="1007"/>
      <c r="AJ111" s="1008"/>
      <c r="AK111" s="1009" t="s">
        <v>120</v>
      </c>
      <c r="AL111" s="1007"/>
      <c r="AM111" s="1007"/>
      <c r="AN111" s="1007"/>
      <c r="AO111" s="1008"/>
      <c r="AP111" s="1010" t="s">
        <v>406</v>
      </c>
      <c r="AQ111" s="1011"/>
      <c r="AR111" s="1011"/>
      <c r="AS111" s="1011"/>
      <c r="AT111" s="1012"/>
      <c r="AU111" s="973"/>
      <c r="AV111" s="974"/>
      <c r="AW111" s="974"/>
      <c r="AX111" s="974"/>
      <c r="AY111" s="974"/>
      <c r="AZ111" s="1022" t="s">
        <v>431</v>
      </c>
      <c r="BA111" s="1023"/>
      <c r="BB111" s="1023"/>
      <c r="BC111" s="1023"/>
      <c r="BD111" s="1023"/>
      <c r="BE111" s="1023"/>
      <c r="BF111" s="1023"/>
      <c r="BG111" s="1023"/>
      <c r="BH111" s="1023"/>
      <c r="BI111" s="1023"/>
      <c r="BJ111" s="1023"/>
      <c r="BK111" s="1023"/>
      <c r="BL111" s="1023"/>
      <c r="BM111" s="1023"/>
      <c r="BN111" s="1023"/>
      <c r="BO111" s="1023"/>
      <c r="BP111" s="1024"/>
      <c r="BQ111" s="992">
        <v>3681045</v>
      </c>
      <c r="BR111" s="993"/>
      <c r="BS111" s="993"/>
      <c r="BT111" s="993"/>
      <c r="BU111" s="993"/>
      <c r="BV111" s="993">
        <v>3744393</v>
      </c>
      <c r="BW111" s="993"/>
      <c r="BX111" s="993"/>
      <c r="BY111" s="993"/>
      <c r="BZ111" s="993"/>
      <c r="CA111" s="993">
        <v>3807992</v>
      </c>
      <c r="CB111" s="993"/>
      <c r="CC111" s="993"/>
      <c r="CD111" s="993"/>
      <c r="CE111" s="993"/>
      <c r="CF111" s="987">
        <v>6.7</v>
      </c>
      <c r="CG111" s="988"/>
      <c r="CH111" s="988"/>
      <c r="CI111" s="988"/>
      <c r="CJ111" s="988"/>
      <c r="CK111" s="1018"/>
      <c r="CL111" s="1019"/>
      <c r="CM111" s="989" t="s">
        <v>432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120</v>
      </c>
      <c r="DH111" s="993"/>
      <c r="DI111" s="993"/>
      <c r="DJ111" s="993"/>
      <c r="DK111" s="993"/>
      <c r="DL111" s="993" t="s">
        <v>406</v>
      </c>
      <c r="DM111" s="993"/>
      <c r="DN111" s="993"/>
      <c r="DO111" s="993"/>
      <c r="DP111" s="993"/>
      <c r="DQ111" s="993" t="s">
        <v>120</v>
      </c>
      <c r="DR111" s="993"/>
      <c r="DS111" s="993"/>
      <c r="DT111" s="993"/>
      <c r="DU111" s="993"/>
      <c r="DV111" s="994" t="s">
        <v>120</v>
      </c>
      <c r="DW111" s="994"/>
      <c r="DX111" s="994"/>
      <c r="DY111" s="994"/>
      <c r="DZ111" s="995"/>
    </row>
    <row r="112" spans="1:131" s="226" customFormat="1" ht="26.25" customHeight="1" x14ac:dyDescent="0.15">
      <c r="A112" s="1025" t="s">
        <v>433</v>
      </c>
      <c r="B112" s="1026"/>
      <c r="C112" s="1023" t="s">
        <v>434</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120</v>
      </c>
      <c r="AB112" s="1032"/>
      <c r="AC112" s="1032"/>
      <c r="AD112" s="1032"/>
      <c r="AE112" s="1033"/>
      <c r="AF112" s="1034" t="s">
        <v>120</v>
      </c>
      <c r="AG112" s="1032"/>
      <c r="AH112" s="1032"/>
      <c r="AI112" s="1032"/>
      <c r="AJ112" s="1033"/>
      <c r="AK112" s="1034" t="s">
        <v>120</v>
      </c>
      <c r="AL112" s="1032"/>
      <c r="AM112" s="1032"/>
      <c r="AN112" s="1032"/>
      <c r="AO112" s="1033"/>
      <c r="AP112" s="1035" t="s">
        <v>120</v>
      </c>
      <c r="AQ112" s="1036"/>
      <c r="AR112" s="1036"/>
      <c r="AS112" s="1036"/>
      <c r="AT112" s="1037"/>
      <c r="AU112" s="973"/>
      <c r="AV112" s="974"/>
      <c r="AW112" s="974"/>
      <c r="AX112" s="974"/>
      <c r="AY112" s="974"/>
      <c r="AZ112" s="1022" t="s">
        <v>435</v>
      </c>
      <c r="BA112" s="1023"/>
      <c r="BB112" s="1023"/>
      <c r="BC112" s="1023"/>
      <c r="BD112" s="1023"/>
      <c r="BE112" s="1023"/>
      <c r="BF112" s="1023"/>
      <c r="BG112" s="1023"/>
      <c r="BH112" s="1023"/>
      <c r="BI112" s="1023"/>
      <c r="BJ112" s="1023"/>
      <c r="BK112" s="1023"/>
      <c r="BL112" s="1023"/>
      <c r="BM112" s="1023"/>
      <c r="BN112" s="1023"/>
      <c r="BO112" s="1023"/>
      <c r="BP112" s="1024"/>
      <c r="BQ112" s="992">
        <v>32109382</v>
      </c>
      <c r="BR112" s="993"/>
      <c r="BS112" s="993"/>
      <c r="BT112" s="993"/>
      <c r="BU112" s="993"/>
      <c r="BV112" s="993">
        <v>32135794</v>
      </c>
      <c r="BW112" s="993"/>
      <c r="BX112" s="993"/>
      <c r="BY112" s="993"/>
      <c r="BZ112" s="993"/>
      <c r="CA112" s="993">
        <v>32042860</v>
      </c>
      <c r="CB112" s="993"/>
      <c r="CC112" s="993"/>
      <c r="CD112" s="993"/>
      <c r="CE112" s="993"/>
      <c r="CF112" s="987">
        <v>56.6</v>
      </c>
      <c r="CG112" s="988"/>
      <c r="CH112" s="988"/>
      <c r="CI112" s="988"/>
      <c r="CJ112" s="988"/>
      <c r="CK112" s="1018"/>
      <c r="CL112" s="1019"/>
      <c r="CM112" s="989" t="s">
        <v>436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120</v>
      </c>
      <c r="DH112" s="993"/>
      <c r="DI112" s="993"/>
      <c r="DJ112" s="993"/>
      <c r="DK112" s="993"/>
      <c r="DL112" s="993" t="s">
        <v>120</v>
      </c>
      <c r="DM112" s="993"/>
      <c r="DN112" s="993"/>
      <c r="DO112" s="993"/>
      <c r="DP112" s="993"/>
      <c r="DQ112" s="993" t="s">
        <v>120</v>
      </c>
      <c r="DR112" s="993"/>
      <c r="DS112" s="993"/>
      <c r="DT112" s="993"/>
      <c r="DU112" s="993"/>
      <c r="DV112" s="994" t="s">
        <v>120</v>
      </c>
      <c r="DW112" s="994"/>
      <c r="DX112" s="994"/>
      <c r="DY112" s="994"/>
      <c r="DZ112" s="995"/>
    </row>
    <row r="113" spans="1:130" s="226" customFormat="1" ht="26.25" customHeight="1" x14ac:dyDescent="0.15">
      <c r="A113" s="1027"/>
      <c r="B113" s="1028"/>
      <c r="C113" s="1023" t="s">
        <v>437</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3001528</v>
      </c>
      <c r="AB113" s="1007"/>
      <c r="AC113" s="1007"/>
      <c r="AD113" s="1007"/>
      <c r="AE113" s="1008"/>
      <c r="AF113" s="1009">
        <v>2768393</v>
      </c>
      <c r="AG113" s="1007"/>
      <c r="AH113" s="1007"/>
      <c r="AI113" s="1007"/>
      <c r="AJ113" s="1008"/>
      <c r="AK113" s="1009">
        <v>2844924</v>
      </c>
      <c r="AL113" s="1007"/>
      <c r="AM113" s="1007"/>
      <c r="AN113" s="1007"/>
      <c r="AO113" s="1008"/>
      <c r="AP113" s="1010">
        <v>5</v>
      </c>
      <c r="AQ113" s="1011"/>
      <c r="AR113" s="1011"/>
      <c r="AS113" s="1011"/>
      <c r="AT113" s="1012"/>
      <c r="AU113" s="973"/>
      <c r="AV113" s="974"/>
      <c r="AW113" s="974"/>
      <c r="AX113" s="974"/>
      <c r="AY113" s="974"/>
      <c r="AZ113" s="1022" t="s">
        <v>438</v>
      </c>
      <c r="BA113" s="1023"/>
      <c r="BB113" s="1023"/>
      <c r="BC113" s="1023"/>
      <c r="BD113" s="1023"/>
      <c r="BE113" s="1023"/>
      <c r="BF113" s="1023"/>
      <c r="BG113" s="1023"/>
      <c r="BH113" s="1023"/>
      <c r="BI113" s="1023"/>
      <c r="BJ113" s="1023"/>
      <c r="BK113" s="1023"/>
      <c r="BL113" s="1023"/>
      <c r="BM113" s="1023"/>
      <c r="BN113" s="1023"/>
      <c r="BO113" s="1023"/>
      <c r="BP113" s="1024"/>
      <c r="BQ113" s="992">
        <v>1891496</v>
      </c>
      <c r="BR113" s="993"/>
      <c r="BS113" s="993"/>
      <c r="BT113" s="993"/>
      <c r="BU113" s="993"/>
      <c r="BV113" s="993">
        <v>1883199</v>
      </c>
      <c r="BW113" s="993"/>
      <c r="BX113" s="993"/>
      <c r="BY113" s="993"/>
      <c r="BZ113" s="993"/>
      <c r="CA113" s="993">
        <v>1821709</v>
      </c>
      <c r="CB113" s="993"/>
      <c r="CC113" s="993"/>
      <c r="CD113" s="993"/>
      <c r="CE113" s="993"/>
      <c r="CF113" s="987">
        <v>3.2</v>
      </c>
      <c r="CG113" s="988"/>
      <c r="CH113" s="988"/>
      <c r="CI113" s="988"/>
      <c r="CJ113" s="988"/>
      <c r="CK113" s="1018"/>
      <c r="CL113" s="1019"/>
      <c r="CM113" s="989" t="s">
        <v>439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406</v>
      </c>
      <c r="DH113" s="1032"/>
      <c r="DI113" s="1032"/>
      <c r="DJ113" s="1032"/>
      <c r="DK113" s="1033"/>
      <c r="DL113" s="1034" t="s">
        <v>120</v>
      </c>
      <c r="DM113" s="1032"/>
      <c r="DN113" s="1032"/>
      <c r="DO113" s="1032"/>
      <c r="DP113" s="1033"/>
      <c r="DQ113" s="1034" t="s">
        <v>120</v>
      </c>
      <c r="DR113" s="1032"/>
      <c r="DS113" s="1032"/>
      <c r="DT113" s="1032"/>
      <c r="DU113" s="1033"/>
      <c r="DV113" s="1035" t="s">
        <v>120</v>
      </c>
      <c r="DW113" s="1036"/>
      <c r="DX113" s="1036"/>
      <c r="DY113" s="1036"/>
      <c r="DZ113" s="1037"/>
    </row>
    <row r="114" spans="1:130" s="226" customFormat="1" ht="26.25" customHeight="1" x14ac:dyDescent="0.15">
      <c r="A114" s="1027"/>
      <c r="B114" s="1028"/>
      <c r="C114" s="1023" t="s">
        <v>440</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148520</v>
      </c>
      <c r="AB114" s="1032"/>
      <c r="AC114" s="1032"/>
      <c r="AD114" s="1032"/>
      <c r="AE114" s="1033"/>
      <c r="AF114" s="1034">
        <v>205297</v>
      </c>
      <c r="AG114" s="1032"/>
      <c r="AH114" s="1032"/>
      <c r="AI114" s="1032"/>
      <c r="AJ114" s="1033"/>
      <c r="AK114" s="1034">
        <v>223344</v>
      </c>
      <c r="AL114" s="1032"/>
      <c r="AM114" s="1032"/>
      <c r="AN114" s="1032"/>
      <c r="AO114" s="1033"/>
      <c r="AP114" s="1035">
        <v>0.4</v>
      </c>
      <c r="AQ114" s="1036"/>
      <c r="AR114" s="1036"/>
      <c r="AS114" s="1036"/>
      <c r="AT114" s="1037"/>
      <c r="AU114" s="973"/>
      <c r="AV114" s="974"/>
      <c r="AW114" s="974"/>
      <c r="AX114" s="974"/>
      <c r="AY114" s="974"/>
      <c r="AZ114" s="1022" t="s">
        <v>441</v>
      </c>
      <c r="BA114" s="1023"/>
      <c r="BB114" s="1023"/>
      <c r="BC114" s="1023"/>
      <c r="BD114" s="1023"/>
      <c r="BE114" s="1023"/>
      <c r="BF114" s="1023"/>
      <c r="BG114" s="1023"/>
      <c r="BH114" s="1023"/>
      <c r="BI114" s="1023"/>
      <c r="BJ114" s="1023"/>
      <c r="BK114" s="1023"/>
      <c r="BL114" s="1023"/>
      <c r="BM114" s="1023"/>
      <c r="BN114" s="1023"/>
      <c r="BO114" s="1023"/>
      <c r="BP114" s="1024"/>
      <c r="BQ114" s="992">
        <v>14426740</v>
      </c>
      <c r="BR114" s="993"/>
      <c r="BS114" s="993"/>
      <c r="BT114" s="993"/>
      <c r="BU114" s="993"/>
      <c r="BV114" s="993">
        <v>13510860</v>
      </c>
      <c r="BW114" s="993"/>
      <c r="BX114" s="993"/>
      <c r="BY114" s="993"/>
      <c r="BZ114" s="993"/>
      <c r="CA114" s="993">
        <v>12975929</v>
      </c>
      <c r="CB114" s="993"/>
      <c r="CC114" s="993"/>
      <c r="CD114" s="993"/>
      <c r="CE114" s="993"/>
      <c r="CF114" s="987">
        <v>22.9</v>
      </c>
      <c r="CG114" s="988"/>
      <c r="CH114" s="988"/>
      <c r="CI114" s="988"/>
      <c r="CJ114" s="988"/>
      <c r="CK114" s="1018"/>
      <c r="CL114" s="1019"/>
      <c r="CM114" s="989" t="s">
        <v>442</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120</v>
      </c>
      <c r="DH114" s="1032"/>
      <c r="DI114" s="1032"/>
      <c r="DJ114" s="1032"/>
      <c r="DK114" s="1033"/>
      <c r="DL114" s="1034" t="s">
        <v>120</v>
      </c>
      <c r="DM114" s="1032"/>
      <c r="DN114" s="1032"/>
      <c r="DO114" s="1032"/>
      <c r="DP114" s="1033"/>
      <c r="DQ114" s="1034" t="s">
        <v>120</v>
      </c>
      <c r="DR114" s="1032"/>
      <c r="DS114" s="1032"/>
      <c r="DT114" s="1032"/>
      <c r="DU114" s="1033"/>
      <c r="DV114" s="1035" t="s">
        <v>120</v>
      </c>
      <c r="DW114" s="1036"/>
      <c r="DX114" s="1036"/>
      <c r="DY114" s="1036"/>
      <c r="DZ114" s="1037"/>
    </row>
    <row r="115" spans="1:130" s="226" customFormat="1" ht="26.25" customHeight="1" x14ac:dyDescent="0.15">
      <c r="A115" s="1027"/>
      <c r="B115" s="1028"/>
      <c r="C115" s="1023" t="s">
        <v>443</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45170</v>
      </c>
      <c r="AB115" s="1007"/>
      <c r="AC115" s="1007"/>
      <c r="AD115" s="1007"/>
      <c r="AE115" s="1008"/>
      <c r="AF115" s="1009">
        <v>96572</v>
      </c>
      <c r="AG115" s="1007"/>
      <c r="AH115" s="1007"/>
      <c r="AI115" s="1007"/>
      <c r="AJ115" s="1008"/>
      <c r="AK115" s="1009">
        <v>61920</v>
      </c>
      <c r="AL115" s="1007"/>
      <c r="AM115" s="1007"/>
      <c r="AN115" s="1007"/>
      <c r="AO115" s="1008"/>
      <c r="AP115" s="1010">
        <v>0.1</v>
      </c>
      <c r="AQ115" s="1011"/>
      <c r="AR115" s="1011"/>
      <c r="AS115" s="1011"/>
      <c r="AT115" s="1012"/>
      <c r="AU115" s="973"/>
      <c r="AV115" s="974"/>
      <c r="AW115" s="974"/>
      <c r="AX115" s="974"/>
      <c r="AY115" s="974"/>
      <c r="AZ115" s="1022" t="s">
        <v>444</v>
      </c>
      <c r="BA115" s="1023"/>
      <c r="BB115" s="1023"/>
      <c r="BC115" s="1023"/>
      <c r="BD115" s="1023"/>
      <c r="BE115" s="1023"/>
      <c r="BF115" s="1023"/>
      <c r="BG115" s="1023"/>
      <c r="BH115" s="1023"/>
      <c r="BI115" s="1023"/>
      <c r="BJ115" s="1023"/>
      <c r="BK115" s="1023"/>
      <c r="BL115" s="1023"/>
      <c r="BM115" s="1023"/>
      <c r="BN115" s="1023"/>
      <c r="BO115" s="1023"/>
      <c r="BP115" s="1024"/>
      <c r="BQ115" s="992" t="s">
        <v>406</v>
      </c>
      <c r="BR115" s="993"/>
      <c r="BS115" s="993"/>
      <c r="BT115" s="993"/>
      <c r="BU115" s="993"/>
      <c r="BV115" s="993" t="s">
        <v>120</v>
      </c>
      <c r="BW115" s="993"/>
      <c r="BX115" s="993"/>
      <c r="BY115" s="993"/>
      <c r="BZ115" s="993"/>
      <c r="CA115" s="993" t="s">
        <v>120</v>
      </c>
      <c r="CB115" s="993"/>
      <c r="CC115" s="993"/>
      <c r="CD115" s="993"/>
      <c r="CE115" s="993"/>
      <c r="CF115" s="987" t="s">
        <v>406</v>
      </c>
      <c r="CG115" s="988"/>
      <c r="CH115" s="988"/>
      <c r="CI115" s="988"/>
      <c r="CJ115" s="988"/>
      <c r="CK115" s="1018"/>
      <c r="CL115" s="1019"/>
      <c r="CM115" s="1022" t="s">
        <v>445</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v>3681045</v>
      </c>
      <c r="DH115" s="1032"/>
      <c r="DI115" s="1032"/>
      <c r="DJ115" s="1032"/>
      <c r="DK115" s="1033"/>
      <c r="DL115" s="1034">
        <v>3744393</v>
      </c>
      <c r="DM115" s="1032"/>
      <c r="DN115" s="1032"/>
      <c r="DO115" s="1032"/>
      <c r="DP115" s="1033"/>
      <c r="DQ115" s="1034">
        <v>3807992</v>
      </c>
      <c r="DR115" s="1032"/>
      <c r="DS115" s="1032"/>
      <c r="DT115" s="1032"/>
      <c r="DU115" s="1033"/>
      <c r="DV115" s="1035">
        <v>6.7</v>
      </c>
      <c r="DW115" s="1036"/>
      <c r="DX115" s="1036"/>
      <c r="DY115" s="1036"/>
      <c r="DZ115" s="1037"/>
    </row>
    <row r="116" spans="1:130" s="226" customFormat="1" ht="26.25" customHeight="1" x14ac:dyDescent="0.15">
      <c r="A116" s="1029"/>
      <c r="B116" s="1030"/>
      <c r="C116" s="1038" t="s">
        <v>446</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120</v>
      </c>
      <c r="AB116" s="1032"/>
      <c r="AC116" s="1032"/>
      <c r="AD116" s="1032"/>
      <c r="AE116" s="1033"/>
      <c r="AF116" s="1034" t="s">
        <v>406</v>
      </c>
      <c r="AG116" s="1032"/>
      <c r="AH116" s="1032"/>
      <c r="AI116" s="1032"/>
      <c r="AJ116" s="1033"/>
      <c r="AK116" s="1034" t="s">
        <v>406</v>
      </c>
      <c r="AL116" s="1032"/>
      <c r="AM116" s="1032"/>
      <c r="AN116" s="1032"/>
      <c r="AO116" s="1033"/>
      <c r="AP116" s="1035" t="s">
        <v>120</v>
      </c>
      <c r="AQ116" s="1036"/>
      <c r="AR116" s="1036"/>
      <c r="AS116" s="1036"/>
      <c r="AT116" s="1037"/>
      <c r="AU116" s="973"/>
      <c r="AV116" s="974"/>
      <c r="AW116" s="974"/>
      <c r="AX116" s="974"/>
      <c r="AY116" s="974"/>
      <c r="AZ116" s="1040" t="s">
        <v>447</v>
      </c>
      <c r="BA116" s="1041"/>
      <c r="BB116" s="1041"/>
      <c r="BC116" s="1041"/>
      <c r="BD116" s="1041"/>
      <c r="BE116" s="1041"/>
      <c r="BF116" s="1041"/>
      <c r="BG116" s="1041"/>
      <c r="BH116" s="1041"/>
      <c r="BI116" s="1041"/>
      <c r="BJ116" s="1041"/>
      <c r="BK116" s="1041"/>
      <c r="BL116" s="1041"/>
      <c r="BM116" s="1041"/>
      <c r="BN116" s="1041"/>
      <c r="BO116" s="1041"/>
      <c r="BP116" s="1042"/>
      <c r="BQ116" s="992" t="s">
        <v>120</v>
      </c>
      <c r="BR116" s="993"/>
      <c r="BS116" s="993"/>
      <c r="BT116" s="993"/>
      <c r="BU116" s="993"/>
      <c r="BV116" s="993" t="s">
        <v>120</v>
      </c>
      <c r="BW116" s="993"/>
      <c r="BX116" s="993"/>
      <c r="BY116" s="993"/>
      <c r="BZ116" s="993"/>
      <c r="CA116" s="993" t="s">
        <v>120</v>
      </c>
      <c r="CB116" s="993"/>
      <c r="CC116" s="993"/>
      <c r="CD116" s="993"/>
      <c r="CE116" s="993"/>
      <c r="CF116" s="987" t="s">
        <v>406</v>
      </c>
      <c r="CG116" s="988"/>
      <c r="CH116" s="988"/>
      <c r="CI116" s="988"/>
      <c r="CJ116" s="988"/>
      <c r="CK116" s="1018"/>
      <c r="CL116" s="1019"/>
      <c r="CM116" s="989" t="s">
        <v>448</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120</v>
      </c>
      <c r="DH116" s="1032"/>
      <c r="DI116" s="1032"/>
      <c r="DJ116" s="1032"/>
      <c r="DK116" s="1033"/>
      <c r="DL116" s="1034" t="s">
        <v>406</v>
      </c>
      <c r="DM116" s="1032"/>
      <c r="DN116" s="1032"/>
      <c r="DO116" s="1032"/>
      <c r="DP116" s="1033"/>
      <c r="DQ116" s="1034" t="s">
        <v>120</v>
      </c>
      <c r="DR116" s="1032"/>
      <c r="DS116" s="1032"/>
      <c r="DT116" s="1032"/>
      <c r="DU116" s="1033"/>
      <c r="DV116" s="1035" t="s">
        <v>120</v>
      </c>
      <c r="DW116" s="1036"/>
      <c r="DX116" s="1036"/>
      <c r="DY116" s="1036"/>
      <c r="DZ116" s="1037"/>
    </row>
    <row r="117" spans="1:130" s="226" customFormat="1" ht="26.25" customHeight="1" x14ac:dyDescent="0.15">
      <c r="A117" s="977" t="s">
        <v>177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449</v>
      </c>
      <c r="Z117" s="959"/>
      <c r="AA117" s="1049">
        <v>20071628</v>
      </c>
      <c r="AB117" s="1050"/>
      <c r="AC117" s="1050"/>
      <c r="AD117" s="1050"/>
      <c r="AE117" s="1051"/>
      <c r="AF117" s="1052">
        <v>19869653</v>
      </c>
      <c r="AG117" s="1050"/>
      <c r="AH117" s="1050"/>
      <c r="AI117" s="1050"/>
      <c r="AJ117" s="1051"/>
      <c r="AK117" s="1052">
        <v>19508688</v>
      </c>
      <c r="AL117" s="1050"/>
      <c r="AM117" s="1050"/>
      <c r="AN117" s="1050"/>
      <c r="AO117" s="1051"/>
      <c r="AP117" s="1053"/>
      <c r="AQ117" s="1054"/>
      <c r="AR117" s="1054"/>
      <c r="AS117" s="1054"/>
      <c r="AT117" s="1055"/>
      <c r="AU117" s="973"/>
      <c r="AV117" s="974"/>
      <c r="AW117" s="974"/>
      <c r="AX117" s="974"/>
      <c r="AY117" s="974"/>
      <c r="AZ117" s="1040" t="s">
        <v>450</v>
      </c>
      <c r="BA117" s="1041"/>
      <c r="BB117" s="1041"/>
      <c r="BC117" s="1041"/>
      <c r="BD117" s="1041"/>
      <c r="BE117" s="1041"/>
      <c r="BF117" s="1041"/>
      <c r="BG117" s="1041"/>
      <c r="BH117" s="1041"/>
      <c r="BI117" s="1041"/>
      <c r="BJ117" s="1041"/>
      <c r="BK117" s="1041"/>
      <c r="BL117" s="1041"/>
      <c r="BM117" s="1041"/>
      <c r="BN117" s="1041"/>
      <c r="BO117" s="1041"/>
      <c r="BP117" s="1042"/>
      <c r="BQ117" s="992" t="s">
        <v>120</v>
      </c>
      <c r="BR117" s="993"/>
      <c r="BS117" s="993"/>
      <c r="BT117" s="993"/>
      <c r="BU117" s="993"/>
      <c r="BV117" s="993" t="s">
        <v>120</v>
      </c>
      <c r="BW117" s="993"/>
      <c r="BX117" s="993"/>
      <c r="BY117" s="993"/>
      <c r="BZ117" s="993"/>
      <c r="CA117" s="993" t="s">
        <v>120</v>
      </c>
      <c r="CB117" s="993"/>
      <c r="CC117" s="993"/>
      <c r="CD117" s="993"/>
      <c r="CE117" s="993"/>
      <c r="CF117" s="987" t="s">
        <v>120</v>
      </c>
      <c r="CG117" s="988"/>
      <c r="CH117" s="988"/>
      <c r="CI117" s="988"/>
      <c r="CJ117" s="988"/>
      <c r="CK117" s="1018"/>
      <c r="CL117" s="1019"/>
      <c r="CM117" s="989" t="s">
        <v>451</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120</v>
      </c>
      <c r="DH117" s="1032"/>
      <c r="DI117" s="1032"/>
      <c r="DJ117" s="1032"/>
      <c r="DK117" s="1033"/>
      <c r="DL117" s="1034" t="s">
        <v>120</v>
      </c>
      <c r="DM117" s="1032"/>
      <c r="DN117" s="1032"/>
      <c r="DO117" s="1032"/>
      <c r="DP117" s="1033"/>
      <c r="DQ117" s="1034" t="s">
        <v>120</v>
      </c>
      <c r="DR117" s="1032"/>
      <c r="DS117" s="1032"/>
      <c r="DT117" s="1032"/>
      <c r="DU117" s="1033"/>
      <c r="DV117" s="1035" t="s">
        <v>120</v>
      </c>
      <c r="DW117" s="1036"/>
      <c r="DX117" s="1036"/>
      <c r="DY117" s="1036"/>
      <c r="DZ117" s="1037"/>
    </row>
    <row r="118" spans="1:130" s="226" customFormat="1" ht="26.25" customHeight="1" x14ac:dyDescent="0.15">
      <c r="A118" s="977" t="s">
        <v>425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295</v>
      </c>
      <c r="AG118" s="958"/>
      <c r="AH118" s="958"/>
      <c r="AI118" s="958"/>
      <c r="AJ118" s="959"/>
      <c r="AK118" s="957" t="s">
        <v>294</v>
      </c>
      <c r="AL118" s="958"/>
      <c r="AM118" s="958"/>
      <c r="AN118" s="958"/>
      <c r="AO118" s="959"/>
      <c r="AP118" s="1044" t="s">
        <v>424</v>
      </c>
      <c r="AQ118" s="1045"/>
      <c r="AR118" s="1045"/>
      <c r="AS118" s="1045"/>
      <c r="AT118" s="1046"/>
      <c r="AU118" s="973"/>
      <c r="AV118" s="974"/>
      <c r="AW118" s="974"/>
      <c r="AX118" s="974"/>
      <c r="AY118" s="974"/>
      <c r="AZ118" s="1047" t="s">
        <v>452</v>
      </c>
      <c r="BA118" s="1038"/>
      <c r="BB118" s="1038"/>
      <c r="BC118" s="1038"/>
      <c r="BD118" s="1038"/>
      <c r="BE118" s="1038"/>
      <c r="BF118" s="1038"/>
      <c r="BG118" s="1038"/>
      <c r="BH118" s="1038"/>
      <c r="BI118" s="1038"/>
      <c r="BJ118" s="1038"/>
      <c r="BK118" s="1038"/>
      <c r="BL118" s="1038"/>
      <c r="BM118" s="1038"/>
      <c r="BN118" s="1038"/>
      <c r="BO118" s="1038"/>
      <c r="BP118" s="1039"/>
      <c r="BQ118" s="1070" t="s">
        <v>406</v>
      </c>
      <c r="BR118" s="1071"/>
      <c r="BS118" s="1071"/>
      <c r="BT118" s="1071"/>
      <c r="BU118" s="1071"/>
      <c r="BV118" s="1071" t="s">
        <v>120</v>
      </c>
      <c r="BW118" s="1071"/>
      <c r="BX118" s="1071"/>
      <c r="BY118" s="1071"/>
      <c r="BZ118" s="1071"/>
      <c r="CA118" s="1071" t="s">
        <v>120</v>
      </c>
      <c r="CB118" s="1071"/>
      <c r="CC118" s="1071"/>
      <c r="CD118" s="1071"/>
      <c r="CE118" s="1071"/>
      <c r="CF118" s="987" t="s">
        <v>120</v>
      </c>
      <c r="CG118" s="988"/>
      <c r="CH118" s="988"/>
      <c r="CI118" s="988"/>
      <c r="CJ118" s="988"/>
      <c r="CK118" s="1018"/>
      <c r="CL118" s="1019"/>
      <c r="CM118" s="989" t="s">
        <v>453</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120</v>
      </c>
      <c r="DH118" s="1032"/>
      <c r="DI118" s="1032"/>
      <c r="DJ118" s="1032"/>
      <c r="DK118" s="1033"/>
      <c r="DL118" s="1034" t="s">
        <v>406</v>
      </c>
      <c r="DM118" s="1032"/>
      <c r="DN118" s="1032"/>
      <c r="DO118" s="1032"/>
      <c r="DP118" s="1033"/>
      <c r="DQ118" s="1034" t="s">
        <v>120</v>
      </c>
      <c r="DR118" s="1032"/>
      <c r="DS118" s="1032"/>
      <c r="DT118" s="1032"/>
      <c r="DU118" s="1033"/>
      <c r="DV118" s="1035" t="s">
        <v>120</v>
      </c>
      <c r="DW118" s="1036"/>
      <c r="DX118" s="1036"/>
      <c r="DY118" s="1036"/>
      <c r="DZ118" s="1037"/>
    </row>
    <row r="119" spans="1:130" s="226" customFormat="1" ht="26.25" customHeight="1" x14ac:dyDescent="0.15">
      <c r="A119" s="1131" t="s">
        <v>428</v>
      </c>
      <c r="B119" s="1017"/>
      <c r="C119" s="996" t="s">
        <v>429</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120</v>
      </c>
      <c r="AB119" s="965"/>
      <c r="AC119" s="965"/>
      <c r="AD119" s="965"/>
      <c r="AE119" s="966"/>
      <c r="AF119" s="967" t="s">
        <v>120</v>
      </c>
      <c r="AG119" s="965"/>
      <c r="AH119" s="965"/>
      <c r="AI119" s="965"/>
      <c r="AJ119" s="966"/>
      <c r="AK119" s="967" t="s">
        <v>120</v>
      </c>
      <c r="AL119" s="965"/>
      <c r="AM119" s="965"/>
      <c r="AN119" s="965"/>
      <c r="AO119" s="966"/>
      <c r="AP119" s="968" t="s">
        <v>406</v>
      </c>
      <c r="AQ119" s="969"/>
      <c r="AR119" s="969"/>
      <c r="AS119" s="969"/>
      <c r="AT119" s="970"/>
      <c r="AU119" s="975"/>
      <c r="AV119" s="976"/>
      <c r="AW119" s="976"/>
      <c r="AX119" s="976"/>
      <c r="AY119" s="976"/>
      <c r="AZ119" s="257" t="s">
        <v>177</v>
      </c>
      <c r="BA119" s="257"/>
      <c r="BB119" s="257"/>
      <c r="BC119" s="257"/>
      <c r="BD119" s="257"/>
      <c r="BE119" s="257"/>
      <c r="BF119" s="257"/>
      <c r="BG119" s="257"/>
      <c r="BH119" s="257"/>
      <c r="BI119" s="257"/>
      <c r="BJ119" s="257"/>
      <c r="BK119" s="257"/>
      <c r="BL119" s="257"/>
      <c r="BM119" s="257"/>
      <c r="BN119" s="257"/>
      <c r="BO119" s="1048" t="s">
        <v>454</v>
      </c>
      <c r="BP119" s="1079"/>
      <c r="BQ119" s="1070">
        <v>210957576</v>
      </c>
      <c r="BR119" s="1071"/>
      <c r="BS119" s="1071"/>
      <c r="BT119" s="1071"/>
      <c r="BU119" s="1071"/>
      <c r="BV119" s="1071">
        <v>202465330</v>
      </c>
      <c r="BW119" s="1071"/>
      <c r="BX119" s="1071"/>
      <c r="BY119" s="1071"/>
      <c r="BZ119" s="1071"/>
      <c r="CA119" s="1071">
        <v>195795044</v>
      </c>
      <c r="CB119" s="1071"/>
      <c r="CC119" s="1071"/>
      <c r="CD119" s="1071"/>
      <c r="CE119" s="1071"/>
      <c r="CF119" s="1072"/>
      <c r="CG119" s="1073"/>
      <c r="CH119" s="1073"/>
      <c r="CI119" s="1073"/>
      <c r="CJ119" s="1074"/>
      <c r="CK119" s="1020"/>
      <c r="CL119" s="1021"/>
      <c r="CM119" s="1075" t="s">
        <v>455</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406</v>
      </c>
      <c r="DH119" s="1057"/>
      <c r="DI119" s="1057"/>
      <c r="DJ119" s="1057"/>
      <c r="DK119" s="1058"/>
      <c r="DL119" s="1056" t="s">
        <v>406</v>
      </c>
      <c r="DM119" s="1057"/>
      <c r="DN119" s="1057"/>
      <c r="DO119" s="1057"/>
      <c r="DP119" s="1058"/>
      <c r="DQ119" s="1056" t="s">
        <v>120</v>
      </c>
      <c r="DR119" s="1057"/>
      <c r="DS119" s="1057"/>
      <c r="DT119" s="1057"/>
      <c r="DU119" s="1058"/>
      <c r="DV119" s="1059" t="s">
        <v>120</v>
      </c>
      <c r="DW119" s="1060"/>
      <c r="DX119" s="1060"/>
      <c r="DY119" s="1060"/>
      <c r="DZ119" s="1061"/>
    </row>
    <row r="120" spans="1:130" s="226" customFormat="1" ht="26.25" customHeight="1" x14ac:dyDescent="0.15">
      <c r="A120" s="1132"/>
      <c r="B120" s="1019"/>
      <c r="C120" s="989" t="s">
        <v>432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120</v>
      </c>
      <c r="AB120" s="1032"/>
      <c r="AC120" s="1032"/>
      <c r="AD120" s="1032"/>
      <c r="AE120" s="1033"/>
      <c r="AF120" s="1034" t="s">
        <v>120</v>
      </c>
      <c r="AG120" s="1032"/>
      <c r="AH120" s="1032"/>
      <c r="AI120" s="1032"/>
      <c r="AJ120" s="1033"/>
      <c r="AK120" s="1034" t="s">
        <v>120</v>
      </c>
      <c r="AL120" s="1032"/>
      <c r="AM120" s="1032"/>
      <c r="AN120" s="1032"/>
      <c r="AO120" s="1033"/>
      <c r="AP120" s="1035" t="s">
        <v>120</v>
      </c>
      <c r="AQ120" s="1036"/>
      <c r="AR120" s="1036"/>
      <c r="AS120" s="1036"/>
      <c r="AT120" s="1037"/>
      <c r="AU120" s="1062" t="s">
        <v>456</v>
      </c>
      <c r="AV120" s="1063"/>
      <c r="AW120" s="1063"/>
      <c r="AX120" s="1063"/>
      <c r="AY120" s="1064"/>
      <c r="AZ120" s="1013" t="s">
        <v>457</v>
      </c>
      <c r="BA120" s="962"/>
      <c r="BB120" s="962"/>
      <c r="BC120" s="962"/>
      <c r="BD120" s="962"/>
      <c r="BE120" s="962"/>
      <c r="BF120" s="962"/>
      <c r="BG120" s="962"/>
      <c r="BH120" s="962"/>
      <c r="BI120" s="962"/>
      <c r="BJ120" s="962"/>
      <c r="BK120" s="962"/>
      <c r="BL120" s="962"/>
      <c r="BM120" s="962"/>
      <c r="BN120" s="962"/>
      <c r="BO120" s="962"/>
      <c r="BP120" s="963"/>
      <c r="BQ120" s="999">
        <v>10865750</v>
      </c>
      <c r="BR120" s="1000"/>
      <c r="BS120" s="1000"/>
      <c r="BT120" s="1000"/>
      <c r="BU120" s="1000"/>
      <c r="BV120" s="1000">
        <v>11582834</v>
      </c>
      <c r="BW120" s="1000"/>
      <c r="BX120" s="1000"/>
      <c r="BY120" s="1000"/>
      <c r="BZ120" s="1000"/>
      <c r="CA120" s="1000">
        <v>11770864</v>
      </c>
      <c r="CB120" s="1000"/>
      <c r="CC120" s="1000"/>
      <c r="CD120" s="1000"/>
      <c r="CE120" s="1000"/>
      <c r="CF120" s="1014">
        <v>20.8</v>
      </c>
      <c r="CG120" s="1015"/>
      <c r="CH120" s="1015"/>
      <c r="CI120" s="1015"/>
      <c r="CJ120" s="1015"/>
      <c r="CK120" s="1080" t="s">
        <v>458</v>
      </c>
      <c r="CL120" s="1081"/>
      <c r="CM120" s="1081"/>
      <c r="CN120" s="1081"/>
      <c r="CO120" s="1082"/>
      <c r="CP120" s="1088" t="s">
        <v>397</v>
      </c>
      <c r="CQ120" s="1089"/>
      <c r="CR120" s="1089"/>
      <c r="CS120" s="1089"/>
      <c r="CT120" s="1089"/>
      <c r="CU120" s="1089"/>
      <c r="CV120" s="1089"/>
      <c r="CW120" s="1089"/>
      <c r="CX120" s="1089"/>
      <c r="CY120" s="1089"/>
      <c r="CZ120" s="1089"/>
      <c r="DA120" s="1089"/>
      <c r="DB120" s="1089"/>
      <c r="DC120" s="1089"/>
      <c r="DD120" s="1089"/>
      <c r="DE120" s="1089"/>
      <c r="DF120" s="1090"/>
      <c r="DG120" s="999">
        <v>24600770</v>
      </c>
      <c r="DH120" s="1000"/>
      <c r="DI120" s="1000"/>
      <c r="DJ120" s="1000"/>
      <c r="DK120" s="1000"/>
      <c r="DL120" s="1000">
        <v>24241130</v>
      </c>
      <c r="DM120" s="1000"/>
      <c r="DN120" s="1000"/>
      <c r="DO120" s="1000"/>
      <c r="DP120" s="1000"/>
      <c r="DQ120" s="1000">
        <v>24747995</v>
      </c>
      <c r="DR120" s="1000"/>
      <c r="DS120" s="1000"/>
      <c r="DT120" s="1000"/>
      <c r="DU120" s="1000"/>
      <c r="DV120" s="1001">
        <v>43.7</v>
      </c>
      <c r="DW120" s="1001"/>
      <c r="DX120" s="1001"/>
      <c r="DY120" s="1001"/>
      <c r="DZ120" s="1002"/>
    </row>
    <row r="121" spans="1:130" s="226" customFormat="1" ht="26.25" customHeight="1" x14ac:dyDescent="0.15">
      <c r="A121" s="1132"/>
      <c r="B121" s="1019"/>
      <c r="C121" s="1040" t="s">
        <v>459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120</v>
      </c>
      <c r="AB121" s="1032"/>
      <c r="AC121" s="1032"/>
      <c r="AD121" s="1032"/>
      <c r="AE121" s="1033"/>
      <c r="AF121" s="1034" t="s">
        <v>120</v>
      </c>
      <c r="AG121" s="1032"/>
      <c r="AH121" s="1032"/>
      <c r="AI121" s="1032"/>
      <c r="AJ121" s="1033"/>
      <c r="AK121" s="1034" t="s">
        <v>120</v>
      </c>
      <c r="AL121" s="1032"/>
      <c r="AM121" s="1032"/>
      <c r="AN121" s="1032"/>
      <c r="AO121" s="1033"/>
      <c r="AP121" s="1035" t="s">
        <v>120</v>
      </c>
      <c r="AQ121" s="1036"/>
      <c r="AR121" s="1036"/>
      <c r="AS121" s="1036"/>
      <c r="AT121" s="1037"/>
      <c r="AU121" s="1065"/>
      <c r="AV121" s="1066"/>
      <c r="AW121" s="1066"/>
      <c r="AX121" s="1066"/>
      <c r="AY121" s="1067"/>
      <c r="AZ121" s="1022" t="s">
        <v>460</v>
      </c>
      <c r="BA121" s="1023"/>
      <c r="BB121" s="1023"/>
      <c r="BC121" s="1023"/>
      <c r="BD121" s="1023"/>
      <c r="BE121" s="1023"/>
      <c r="BF121" s="1023"/>
      <c r="BG121" s="1023"/>
      <c r="BH121" s="1023"/>
      <c r="BI121" s="1023"/>
      <c r="BJ121" s="1023"/>
      <c r="BK121" s="1023"/>
      <c r="BL121" s="1023"/>
      <c r="BM121" s="1023"/>
      <c r="BN121" s="1023"/>
      <c r="BO121" s="1023"/>
      <c r="BP121" s="1024"/>
      <c r="BQ121" s="992">
        <v>3661749</v>
      </c>
      <c r="BR121" s="993"/>
      <c r="BS121" s="993"/>
      <c r="BT121" s="993"/>
      <c r="BU121" s="993"/>
      <c r="BV121" s="993">
        <v>3911718</v>
      </c>
      <c r="BW121" s="993"/>
      <c r="BX121" s="993"/>
      <c r="BY121" s="993"/>
      <c r="BZ121" s="993"/>
      <c r="CA121" s="993">
        <v>4081638</v>
      </c>
      <c r="CB121" s="993"/>
      <c r="CC121" s="993"/>
      <c r="CD121" s="993"/>
      <c r="CE121" s="993"/>
      <c r="CF121" s="987">
        <v>7.2</v>
      </c>
      <c r="CG121" s="988"/>
      <c r="CH121" s="988"/>
      <c r="CI121" s="988"/>
      <c r="CJ121" s="988"/>
      <c r="CK121" s="1083"/>
      <c r="CL121" s="1084"/>
      <c r="CM121" s="1084"/>
      <c r="CN121" s="1084"/>
      <c r="CO121" s="1085"/>
      <c r="CP121" s="1093" t="s">
        <v>461</v>
      </c>
      <c r="CQ121" s="1094"/>
      <c r="CR121" s="1094"/>
      <c r="CS121" s="1094"/>
      <c r="CT121" s="1094"/>
      <c r="CU121" s="1094"/>
      <c r="CV121" s="1094"/>
      <c r="CW121" s="1094"/>
      <c r="CX121" s="1094"/>
      <c r="CY121" s="1094"/>
      <c r="CZ121" s="1094"/>
      <c r="DA121" s="1094"/>
      <c r="DB121" s="1094"/>
      <c r="DC121" s="1094"/>
      <c r="DD121" s="1094"/>
      <c r="DE121" s="1094"/>
      <c r="DF121" s="1095"/>
      <c r="DG121" s="992">
        <v>2891648</v>
      </c>
      <c r="DH121" s="993"/>
      <c r="DI121" s="993"/>
      <c r="DJ121" s="993"/>
      <c r="DK121" s="993"/>
      <c r="DL121" s="993">
        <v>2862827</v>
      </c>
      <c r="DM121" s="993"/>
      <c r="DN121" s="993"/>
      <c r="DO121" s="993"/>
      <c r="DP121" s="993"/>
      <c r="DQ121" s="993">
        <v>2742090</v>
      </c>
      <c r="DR121" s="993"/>
      <c r="DS121" s="993"/>
      <c r="DT121" s="993"/>
      <c r="DU121" s="993"/>
      <c r="DV121" s="994">
        <v>4.8</v>
      </c>
      <c r="DW121" s="994"/>
      <c r="DX121" s="994"/>
      <c r="DY121" s="994"/>
      <c r="DZ121" s="995"/>
    </row>
    <row r="122" spans="1:130" s="226" customFormat="1" ht="26.25" customHeight="1" x14ac:dyDescent="0.15">
      <c r="A122" s="1132"/>
      <c r="B122" s="1019"/>
      <c r="C122" s="989" t="s">
        <v>442</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120</v>
      </c>
      <c r="AB122" s="1032"/>
      <c r="AC122" s="1032"/>
      <c r="AD122" s="1032"/>
      <c r="AE122" s="1033"/>
      <c r="AF122" s="1034" t="s">
        <v>120</v>
      </c>
      <c r="AG122" s="1032"/>
      <c r="AH122" s="1032"/>
      <c r="AI122" s="1032"/>
      <c r="AJ122" s="1033"/>
      <c r="AK122" s="1034" t="s">
        <v>406</v>
      </c>
      <c r="AL122" s="1032"/>
      <c r="AM122" s="1032"/>
      <c r="AN122" s="1032"/>
      <c r="AO122" s="1033"/>
      <c r="AP122" s="1035" t="s">
        <v>120</v>
      </c>
      <c r="AQ122" s="1036"/>
      <c r="AR122" s="1036"/>
      <c r="AS122" s="1036"/>
      <c r="AT122" s="1037"/>
      <c r="AU122" s="1065"/>
      <c r="AV122" s="1066"/>
      <c r="AW122" s="1066"/>
      <c r="AX122" s="1066"/>
      <c r="AY122" s="1067"/>
      <c r="AZ122" s="1047" t="s">
        <v>462</v>
      </c>
      <c r="BA122" s="1038"/>
      <c r="BB122" s="1038"/>
      <c r="BC122" s="1038"/>
      <c r="BD122" s="1038"/>
      <c r="BE122" s="1038"/>
      <c r="BF122" s="1038"/>
      <c r="BG122" s="1038"/>
      <c r="BH122" s="1038"/>
      <c r="BI122" s="1038"/>
      <c r="BJ122" s="1038"/>
      <c r="BK122" s="1038"/>
      <c r="BL122" s="1038"/>
      <c r="BM122" s="1038"/>
      <c r="BN122" s="1038"/>
      <c r="BO122" s="1038"/>
      <c r="BP122" s="1039"/>
      <c r="BQ122" s="1070">
        <v>127463835</v>
      </c>
      <c r="BR122" s="1071"/>
      <c r="BS122" s="1071"/>
      <c r="BT122" s="1071"/>
      <c r="BU122" s="1071"/>
      <c r="BV122" s="1071">
        <v>124077899</v>
      </c>
      <c r="BW122" s="1071"/>
      <c r="BX122" s="1071"/>
      <c r="BY122" s="1071"/>
      <c r="BZ122" s="1071"/>
      <c r="CA122" s="1071">
        <v>120895600</v>
      </c>
      <c r="CB122" s="1071"/>
      <c r="CC122" s="1071"/>
      <c r="CD122" s="1071"/>
      <c r="CE122" s="1071"/>
      <c r="CF122" s="1091">
        <v>213.7</v>
      </c>
      <c r="CG122" s="1092"/>
      <c r="CH122" s="1092"/>
      <c r="CI122" s="1092"/>
      <c r="CJ122" s="1092"/>
      <c r="CK122" s="1083"/>
      <c r="CL122" s="1084"/>
      <c r="CM122" s="1084"/>
      <c r="CN122" s="1084"/>
      <c r="CO122" s="1085"/>
      <c r="CP122" s="1093" t="s">
        <v>463</v>
      </c>
      <c r="CQ122" s="1094"/>
      <c r="CR122" s="1094"/>
      <c r="CS122" s="1094"/>
      <c r="CT122" s="1094"/>
      <c r="CU122" s="1094"/>
      <c r="CV122" s="1094"/>
      <c r="CW122" s="1094"/>
      <c r="CX122" s="1094"/>
      <c r="CY122" s="1094"/>
      <c r="CZ122" s="1094"/>
      <c r="DA122" s="1094"/>
      <c r="DB122" s="1094"/>
      <c r="DC122" s="1094"/>
      <c r="DD122" s="1094"/>
      <c r="DE122" s="1094"/>
      <c r="DF122" s="1095"/>
      <c r="DG122" s="992" t="s">
        <v>120</v>
      </c>
      <c r="DH122" s="993"/>
      <c r="DI122" s="993"/>
      <c r="DJ122" s="993"/>
      <c r="DK122" s="993"/>
      <c r="DL122" s="993">
        <v>1774690</v>
      </c>
      <c r="DM122" s="993"/>
      <c r="DN122" s="993"/>
      <c r="DO122" s="993"/>
      <c r="DP122" s="993"/>
      <c r="DQ122" s="993">
        <v>1678087</v>
      </c>
      <c r="DR122" s="993"/>
      <c r="DS122" s="993"/>
      <c r="DT122" s="993"/>
      <c r="DU122" s="993"/>
      <c r="DV122" s="994">
        <v>3</v>
      </c>
      <c r="DW122" s="994"/>
      <c r="DX122" s="994"/>
      <c r="DY122" s="994"/>
      <c r="DZ122" s="995"/>
    </row>
    <row r="123" spans="1:130" s="226" customFormat="1" ht="26.25" customHeight="1" x14ac:dyDescent="0.15">
      <c r="A123" s="1132"/>
      <c r="B123" s="1019"/>
      <c r="C123" s="989" t="s">
        <v>448</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v>11880</v>
      </c>
      <c r="AB123" s="1032"/>
      <c r="AC123" s="1032"/>
      <c r="AD123" s="1032"/>
      <c r="AE123" s="1033"/>
      <c r="AF123" s="1034" t="s">
        <v>120</v>
      </c>
      <c r="AG123" s="1032"/>
      <c r="AH123" s="1032"/>
      <c r="AI123" s="1032"/>
      <c r="AJ123" s="1033"/>
      <c r="AK123" s="1034" t="s">
        <v>120</v>
      </c>
      <c r="AL123" s="1032"/>
      <c r="AM123" s="1032"/>
      <c r="AN123" s="1032"/>
      <c r="AO123" s="1033"/>
      <c r="AP123" s="1035" t="s">
        <v>120</v>
      </c>
      <c r="AQ123" s="1036"/>
      <c r="AR123" s="1036"/>
      <c r="AS123" s="1036"/>
      <c r="AT123" s="1037"/>
      <c r="AU123" s="1068"/>
      <c r="AV123" s="1069"/>
      <c r="AW123" s="1069"/>
      <c r="AX123" s="1069"/>
      <c r="AY123" s="1069"/>
      <c r="AZ123" s="257" t="s">
        <v>177</v>
      </c>
      <c r="BA123" s="257"/>
      <c r="BB123" s="257"/>
      <c r="BC123" s="257"/>
      <c r="BD123" s="257"/>
      <c r="BE123" s="257"/>
      <c r="BF123" s="257"/>
      <c r="BG123" s="257"/>
      <c r="BH123" s="257"/>
      <c r="BI123" s="257"/>
      <c r="BJ123" s="257"/>
      <c r="BK123" s="257"/>
      <c r="BL123" s="257"/>
      <c r="BM123" s="257"/>
      <c r="BN123" s="257"/>
      <c r="BO123" s="1048" t="s">
        <v>464</v>
      </c>
      <c r="BP123" s="1079"/>
      <c r="BQ123" s="1138">
        <v>141991334</v>
      </c>
      <c r="BR123" s="1139"/>
      <c r="BS123" s="1139"/>
      <c r="BT123" s="1139"/>
      <c r="BU123" s="1139"/>
      <c r="BV123" s="1139">
        <v>139572451</v>
      </c>
      <c r="BW123" s="1139"/>
      <c r="BX123" s="1139"/>
      <c r="BY123" s="1139"/>
      <c r="BZ123" s="1139"/>
      <c r="CA123" s="1139">
        <v>136748102</v>
      </c>
      <c r="CB123" s="1139"/>
      <c r="CC123" s="1139"/>
      <c r="CD123" s="1139"/>
      <c r="CE123" s="1139"/>
      <c r="CF123" s="1072"/>
      <c r="CG123" s="1073"/>
      <c r="CH123" s="1073"/>
      <c r="CI123" s="1073"/>
      <c r="CJ123" s="1074"/>
      <c r="CK123" s="1083"/>
      <c r="CL123" s="1084"/>
      <c r="CM123" s="1084"/>
      <c r="CN123" s="1084"/>
      <c r="CO123" s="1085"/>
      <c r="CP123" s="1093" t="s">
        <v>465</v>
      </c>
      <c r="CQ123" s="1094"/>
      <c r="CR123" s="1094"/>
      <c r="CS123" s="1094"/>
      <c r="CT123" s="1094"/>
      <c r="CU123" s="1094"/>
      <c r="CV123" s="1094"/>
      <c r="CW123" s="1094"/>
      <c r="CX123" s="1094"/>
      <c r="CY123" s="1094"/>
      <c r="CZ123" s="1094"/>
      <c r="DA123" s="1094"/>
      <c r="DB123" s="1094"/>
      <c r="DC123" s="1094"/>
      <c r="DD123" s="1094"/>
      <c r="DE123" s="1094"/>
      <c r="DF123" s="1095"/>
      <c r="DG123" s="1031">
        <v>1435766</v>
      </c>
      <c r="DH123" s="1032"/>
      <c r="DI123" s="1032"/>
      <c r="DJ123" s="1032"/>
      <c r="DK123" s="1033"/>
      <c r="DL123" s="1034">
        <v>2004253</v>
      </c>
      <c r="DM123" s="1032"/>
      <c r="DN123" s="1032"/>
      <c r="DO123" s="1032"/>
      <c r="DP123" s="1033"/>
      <c r="DQ123" s="1034">
        <v>1670629</v>
      </c>
      <c r="DR123" s="1032"/>
      <c r="DS123" s="1032"/>
      <c r="DT123" s="1032"/>
      <c r="DU123" s="1033"/>
      <c r="DV123" s="1035">
        <v>3</v>
      </c>
      <c r="DW123" s="1036"/>
      <c r="DX123" s="1036"/>
      <c r="DY123" s="1036"/>
      <c r="DZ123" s="1037"/>
    </row>
    <row r="124" spans="1:130" s="226" customFormat="1" ht="26.25" customHeight="1" thickBot="1" x14ac:dyDescent="0.2">
      <c r="A124" s="1132"/>
      <c r="B124" s="1019"/>
      <c r="C124" s="989" t="s">
        <v>451</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120</v>
      </c>
      <c r="AB124" s="1032"/>
      <c r="AC124" s="1032"/>
      <c r="AD124" s="1032"/>
      <c r="AE124" s="1033"/>
      <c r="AF124" s="1034" t="s">
        <v>406</v>
      </c>
      <c r="AG124" s="1032"/>
      <c r="AH124" s="1032"/>
      <c r="AI124" s="1032"/>
      <c r="AJ124" s="1033"/>
      <c r="AK124" s="1034" t="s">
        <v>120</v>
      </c>
      <c r="AL124" s="1032"/>
      <c r="AM124" s="1032"/>
      <c r="AN124" s="1032"/>
      <c r="AO124" s="1033"/>
      <c r="AP124" s="1035" t="s">
        <v>120</v>
      </c>
      <c r="AQ124" s="1036"/>
      <c r="AR124" s="1036"/>
      <c r="AS124" s="1036"/>
      <c r="AT124" s="1037"/>
      <c r="AU124" s="1134" t="s">
        <v>466</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119.3</v>
      </c>
      <c r="BR124" s="1101"/>
      <c r="BS124" s="1101"/>
      <c r="BT124" s="1101"/>
      <c r="BU124" s="1101"/>
      <c r="BV124" s="1101">
        <v>110.7</v>
      </c>
      <c r="BW124" s="1101"/>
      <c r="BX124" s="1101"/>
      <c r="BY124" s="1101"/>
      <c r="BZ124" s="1101"/>
      <c r="CA124" s="1101">
        <v>104.3</v>
      </c>
      <c r="CB124" s="1101"/>
      <c r="CC124" s="1101"/>
      <c r="CD124" s="1101"/>
      <c r="CE124" s="1101"/>
      <c r="CF124" s="1102"/>
      <c r="CG124" s="1103"/>
      <c r="CH124" s="1103"/>
      <c r="CI124" s="1103"/>
      <c r="CJ124" s="1104"/>
      <c r="CK124" s="1086"/>
      <c r="CL124" s="1086"/>
      <c r="CM124" s="1086"/>
      <c r="CN124" s="1086"/>
      <c r="CO124" s="1087"/>
      <c r="CP124" s="1093" t="s">
        <v>467</v>
      </c>
      <c r="CQ124" s="1094"/>
      <c r="CR124" s="1094"/>
      <c r="CS124" s="1094"/>
      <c r="CT124" s="1094"/>
      <c r="CU124" s="1094"/>
      <c r="CV124" s="1094"/>
      <c r="CW124" s="1094"/>
      <c r="CX124" s="1094"/>
      <c r="CY124" s="1094"/>
      <c r="CZ124" s="1094"/>
      <c r="DA124" s="1094"/>
      <c r="DB124" s="1094"/>
      <c r="DC124" s="1094"/>
      <c r="DD124" s="1094"/>
      <c r="DE124" s="1094"/>
      <c r="DF124" s="1095"/>
      <c r="DG124" s="1078">
        <v>3181198</v>
      </c>
      <c r="DH124" s="1057"/>
      <c r="DI124" s="1057"/>
      <c r="DJ124" s="1057"/>
      <c r="DK124" s="1058"/>
      <c r="DL124" s="1056">
        <v>1252894</v>
      </c>
      <c r="DM124" s="1057"/>
      <c r="DN124" s="1057"/>
      <c r="DO124" s="1057"/>
      <c r="DP124" s="1058"/>
      <c r="DQ124" s="1056">
        <v>1204059</v>
      </c>
      <c r="DR124" s="1057"/>
      <c r="DS124" s="1057"/>
      <c r="DT124" s="1057"/>
      <c r="DU124" s="1058"/>
      <c r="DV124" s="1059">
        <v>2.1</v>
      </c>
      <c r="DW124" s="1060"/>
      <c r="DX124" s="1060"/>
      <c r="DY124" s="1060"/>
      <c r="DZ124" s="1061"/>
    </row>
    <row r="125" spans="1:130" s="226" customFormat="1" ht="26.25" customHeight="1" x14ac:dyDescent="0.15">
      <c r="A125" s="1132"/>
      <c r="B125" s="1019"/>
      <c r="C125" s="989" t="s">
        <v>453</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120</v>
      </c>
      <c r="AB125" s="1032"/>
      <c r="AC125" s="1032"/>
      <c r="AD125" s="1032"/>
      <c r="AE125" s="1033"/>
      <c r="AF125" s="1034" t="s">
        <v>120</v>
      </c>
      <c r="AG125" s="1032"/>
      <c r="AH125" s="1032"/>
      <c r="AI125" s="1032"/>
      <c r="AJ125" s="1033"/>
      <c r="AK125" s="1034" t="s">
        <v>120</v>
      </c>
      <c r="AL125" s="1032"/>
      <c r="AM125" s="1032"/>
      <c r="AN125" s="1032"/>
      <c r="AO125" s="1033"/>
      <c r="AP125" s="1035" t="s">
        <v>406</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468</v>
      </c>
      <c r="CL125" s="1081"/>
      <c r="CM125" s="1081"/>
      <c r="CN125" s="1081"/>
      <c r="CO125" s="1082"/>
      <c r="CP125" s="1013" t="s">
        <v>469</v>
      </c>
      <c r="CQ125" s="962"/>
      <c r="CR125" s="962"/>
      <c r="CS125" s="962"/>
      <c r="CT125" s="962"/>
      <c r="CU125" s="962"/>
      <c r="CV125" s="962"/>
      <c r="CW125" s="962"/>
      <c r="CX125" s="962"/>
      <c r="CY125" s="962"/>
      <c r="CZ125" s="962"/>
      <c r="DA125" s="962"/>
      <c r="DB125" s="962"/>
      <c r="DC125" s="962"/>
      <c r="DD125" s="962"/>
      <c r="DE125" s="962"/>
      <c r="DF125" s="963"/>
      <c r="DG125" s="999" t="s">
        <v>120</v>
      </c>
      <c r="DH125" s="1000"/>
      <c r="DI125" s="1000"/>
      <c r="DJ125" s="1000"/>
      <c r="DK125" s="1000"/>
      <c r="DL125" s="1000" t="s">
        <v>120</v>
      </c>
      <c r="DM125" s="1000"/>
      <c r="DN125" s="1000"/>
      <c r="DO125" s="1000"/>
      <c r="DP125" s="1000"/>
      <c r="DQ125" s="1000" t="s">
        <v>406</v>
      </c>
      <c r="DR125" s="1000"/>
      <c r="DS125" s="1000"/>
      <c r="DT125" s="1000"/>
      <c r="DU125" s="1000"/>
      <c r="DV125" s="1001" t="s">
        <v>120</v>
      </c>
      <c r="DW125" s="1001"/>
      <c r="DX125" s="1001"/>
      <c r="DY125" s="1001"/>
      <c r="DZ125" s="1002"/>
    </row>
    <row r="126" spans="1:130" s="226" customFormat="1" ht="26.25" customHeight="1" thickBot="1" x14ac:dyDescent="0.2">
      <c r="A126" s="1132"/>
      <c r="B126" s="1019"/>
      <c r="C126" s="989" t="s">
        <v>455</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120</v>
      </c>
      <c r="AB126" s="1032"/>
      <c r="AC126" s="1032"/>
      <c r="AD126" s="1032"/>
      <c r="AE126" s="1033"/>
      <c r="AF126" s="1034" t="s">
        <v>120</v>
      </c>
      <c r="AG126" s="1032"/>
      <c r="AH126" s="1032"/>
      <c r="AI126" s="1032"/>
      <c r="AJ126" s="1033"/>
      <c r="AK126" s="1034" t="s">
        <v>120</v>
      </c>
      <c r="AL126" s="1032"/>
      <c r="AM126" s="1032"/>
      <c r="AN126" s="1032"/>
      <c r="AO126" s="1033"/>
      <c r="AP126" s="1035" t="s">
        <v>120</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470</v>
      </c>
      <c r="CQ126" s="1023"/>
      <c r="CR126" s="1023"/>
      <c r="CS126" s="1023"/>
      <c r="CT126" s="1023"/>
      <c r="CU126" s="1023"/>
      <c r="CV126" s="1023"/>
      <c r="CW126" s="1023"/>
      <c r="CX126" s="1023"/>
      <c r="CY126" s="1023"/>
      <c r="CZ126" s="1023"/>
      <c r="DA126" s="1023"/>
      <c r="DB126" s="1023"/>
      <c r="DC126" s="1023"/>
      <c r="DD126" s="1023"/>
      <c r="DE126" s="1023"/>
      <c r="DF126" s="1024"/>
      <c r="DG126" s="992" t="s">
        <v>120</v>
      </c>
      <c r="DH126" s="993"/>
      <c r="DI126" s="993"/>
      <c r="DJ126" s="993"/>
      <c r="DK126" s="993"/>
      <c r="DL126" s="993" t="s">
        <v>120</v>
      </c>
      <c r="DM126" s="993"/>
      <c r="DN126" s="993"/>
      <c r="DO126" s="993"/>
      <c r="DP126" s="993"/>
      <c r="DQ126" s="993" t="s">
        <v>120</v>
      </c>
      <c r="DR126" s="993"/>
      <c r="DS126" s="993"/>
      <c r="DT126" s="993"/>
      <c r="DU126" s="993"/>
      <c r="DV126" s="994" t="s">
        <v>120</v>
      </c>
      <c r="DW126" s="994"/>
      <c r="DX126" s="994"/>
      <c r="DY126" s="994"/>
      <c r="DZ126" s="995"/>
    </row>
    <row r="127" spans="1:130" s="226" customFormat="1" ht="26.25" customHeight="1" x14ac:dyDescent="0.15">
      <c r="A127" s="1133"/>
      <c r="B127" s="1021"/>
      <c r="C127" s="1075" t="s">
        <v>471</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v>33290</v>
      </c>
      <c r="AB127" s="1032"/>
      <c r="AC127" s="1032"/>
      <c r="AD127" s="1032"/>
      <c r="AE127" s="1033"/>
      <c r="AF127" s="1034">
        <v>96572</v>
      </c>
      <c r="AG127" s="1032"/>
      <c r="AH127" s="1032"/>
      <c r="AI127" s="1032"/>
      <c r="AJ127" s="1033"/>
      <c r="AK127" s="1034">
        <v>61920</v>
      </c>
      <c r="AL127" s="1032"/>
      <c r="AM127" s="1032"/>
      <c r="AN127" s="1032"/>
      <c r="AO127" s="1033"/>
      <c r="AP127" s="1035">
        <v>0.1</v>
      </c>
      <c r="AQ127" s="1036"/>
      <c r="AR127" s="1036"/>
      <c r="AS127" s="1036"/>
      <c r="AT127" s="1037"/>
      <c r="AU127" s="262"/>
      <c r="AV127" s="262"/>
      <c r="AW127" s="262"/>
      <c r="AX127" s="1105" t="s">
        <v>472</v>
      </c>
      <c r="AY127" s="1106"/>
      <c r="AZ127" s="1106"/>
      <c r="BA127" s="1106"/>
      <c r="BB127" s="1106"/>
      <c r="BC127" s="1106"/>
      <c r="BD127" s="1106"/>
      <c r="BE127" s="1107"/>
      <c r="BF127" s="1108" t="s">
        <v>473</v>
      </c>
      <c r="BG127" s="1106"/>
      <c r="BH127" s="1106"/>
      <c r="BI127" s="1106"/>
      <c r="BJ127" s="1106"/>
      <c r="BK127" s="1106"/>
      <c r="BL127" s="1107"/>
      <c r="BM127" s="1108" t="s">
        <v>474</v>
      </c>
      <c r="BN127" s="1106"/>
      <c r="BO127" s="1106"/>
      <c r="BP127" s="1106"/>
      <c r="BQ127" s="1106"/>
      <c r="BR127" s="1106"/>
      <c r="BS127" s="1107"/>
      <c r="BT127" s="1108" t="s">
        <v>475</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476</v>
      </c>
      <c r="CQ127" s="1023"/>
      <c r="CR127" s="1023"/>
      <c r="CS127" s="1023"/>
      <c r="CT127" s="1023"/>
      <c r="CU127" s="1023"/>
      <c r="CV127" s="1023"/>
      <c r="CW127" s="1023"/>
      <c r="CX127" s="1023"/>
      <c r="CY127" s="1023"/>
      <c r="CZ127" s="1023"/>
      <c r="DA127" s="1023"/>
      <c r="DB127" s="1023"/>
      <c r="DC127" s="1023"/>
      <c r="DD127" s="1023"/>
      <c r="DE127" s="1023"/>
      <c r="DF127" s="1024"/>
      <c r="DG127" s="992" t="s">
        <v>120</v>
      </c>
      <c r="DH127" s="993"/>
      <c r="DI127" s="993"/>
      <c r="DJ127" s="993"/>
      <c r="DK127" s="993"/>
      <c r="DL127" s="993" t="s">
        <v>120</v>
      </c>
      <c r="DM127" s="993"/>
      <c r="DN127" s="993"/>
      <c r="DO127" s="993"/>
      <c r="DP127" s="993"/>
      <c r="DQ127" s="993" t="s">
        <v>120</v>
      </c>
      <c r="DR127" s="993"/>
      <c r="DS127" s="993"/>
      <c r="DT127" s="993"/>
      <c r="DU127" s="993"/>
      <c r="DV127" s="994" t="s">
        <v>120</v>
      </c>
      <c r="DW127" s="994"/>
      <c r="DX127" s="994"/>
      <c r="DY127" s="994"/>
      <c r="DZ127" s="995"/>
    </row>
    <row r="128" spans="1:130" s="226" customFormat="1" ht="26.25" customHeight="1" thickBot="1" x14ac:dyDescent="0.2">
      <c r="A128" s="1116" t="s">
        <v>477</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478</v>
      </c>
      <c r="X128" s="1118"/>
      <c r="Y128" s="1118"/>
      <c r="Z128" s="1119"/>
      <c r="AA128" s="1120">
        <v>387886</v>
      </c>
      <c r="AB128" s="1121"/>
      <c r="AC128" s="1121"/>
      <c r="AD128" s="1121"/>
      <c r="AE128" s="1122"/>
      <c r="AF128" s="1123">
        <v>617914</v>
      </c>
      <c r="AG128" s="1121"/>
      <c r="AH128" s="1121"/>
      <c r="AI128" s="1121"/>
      <c r="AJ128" s="1122"/>
      <c r="AK128" s="1123">
        <v>428089</v>
      </c>
      <c r="AL128" s="1121"/>
      <c r="AM128" s="1121"/>
      <c r="AN128" s="1121"/>
      <c r="AO128" s="1122"/>
      <c r="AP128" s="1124"/>
      <c r="AQ128" s="1125"/>
      <c r="AR128" s="1125"/>
      <c r="AS128" s="1125"/>
      <c r="AT128" s="1126"/>
      <c r="AU128" s="262"/>
      <c r="AV128" s="262"/>
      <c r="AW128" s="262"/>
      <c r="AX128" s="961" t="s">
        <v>479</v>
      </c>
      <c r="AY128" s="962"/>
      <c r="AZ128" s="962"/>
      <c r="BA128" s="962"/>
      <c r="BB128" s="962"/>
      <c r="BC128" s="962"/>
      <c r="BD128" s="962"/>
      <c r="BE128" s="963"/>
      <c r="BF128" s="1127" t="s">
        <v>120</v>
      </c>
      <c r="BG128" s="1128"/>
      <c r="BH128" s="1128"/>
      <c r="BI128" s="1128"/>
      <c r="BJ128" s="1128"/>
      <c r="BK128" s="1128"/>
      <c r="BL128" s="1129"/>
      <c r="BM128" s="1127">
        <v>11.25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480</v>
      </c>
      <c r="CQ128" s="1110"/>
      <c r="CR128" s="1110"/>
      <c r="CS128" s="1110"/>
      <c r="CT128" s="1110"/>
      <c r="CU128" s="1110"/>
      <c r="CV128" s="1110"/>
      <c r="CW128" s="1110"/>
      <c r="CX128" s="1110"/>
      <c r="CY128" s="1110"/>
      <c r="CZ128" s="1110"/>
      <c r="DA128" s="1110"/>
      <c r="DB128" s="1110"/>
      <c r="DC128" s="1110"/>
      <c r="DD128" s="1110"/>
      <c r="DE128" s="1110"/>
      <c r="DF128" s="1111"/>
      <c r="DG128" s="1112" t="s">
        <v>120</v>
      </c>
      <c r="DH128" s="1113"/>
      <c r="DI128" s="1113"/>
      <c r="DJ128" s="1113"/>
      <c r="DK128" s="1113"/>
      <c r="DL128" s="1113" t="s">
        <v>120</v>
      </c>
      <c r="DM128" s="1113"/>
      <c r="DN128" s="1113"/>
      <c r="DO128" s="1113"/>
      <c r="DP128" s="1113"/>
      <c r="DQ128" s="1113" t="s">
        <v>120</v>
      </c>
      <c r="DR128" s="1113"/>
      <c r="DS128" s="1113"/>
      <c r="DT128" s="1113"/>
      <c r="DU128" s="1113"/>
      <c r="DV128" s="1114" t="s">
        <v>406</v>
      </c>
      <c r="DW128" s="1114"/>
      <c r="DX128" s="1114"/>
      <c r="DY128" s="1114"/>
      <c r="DZ128" s="1115"/>
    </row>
    <row r="129" spans="1:131" s="226" customFormat="1" ht="26.25" customHeight="1" x14ac:dyDescent="0.15">
      <c r="A129" s="1003" t="s">
        <v>100</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481</v>
      </c>
      <c r="X129" s="1147"/>
      <c r="Y129" s="1147"/>
      <c r="Z129" s="1148"/>
      <c r="AA129" s="1031">
        <v>68829891</v>
      </c>
      <c r="AB129" s="1032"/>
      <c r="AC129" s="1032"/>
      <c r="AD129" s="1032"/>
      <c r="AE129" s="1033"/>
      <c r="AF129" s="1034">
        <v>67406335</v>
      </c>
      <c r="AG129" s="1032"/>
      <c r="AH129" s="1032"/>
      <c r="AI129" s="1032"/>
      <c r="AJ129" s="1033"/>
      <c r="AK129" s="1034">
        <v>66903372</v>
      </c>
      <c r="AL129" s="1032"/>
      <c r="AM129" s="1032"/>
      <c r="AN129" s="1032"/>
      <c r="AO129" s="1033"/>
      <c r="AP129" s="1149"/>
      <c r="AQ129" s="1150"/>
      <c r="AR129" s="1150"/>
      <c r="AS129" s="1150"/>
      <c r="AT129" s="1151"/>
      <c r="AU129" s="264"/>
      <c r="AV129" s="264"/>
      <c r="AW129" s="264"/>
      <c r="AX129" s="1140" t="s">
        <v>482</v>
      </c>
      <c r="AY129" s="1023"/>
      <c r="AZ129" s="1023"/>
      <c r="BA129" s="1023"/>
      <c r="BB129" s="1023"/>
      <c r="BC129" s="1023"/>
      <c r="BD129" s="1023"/>
      <c r="BE129" s="1024"/>
      <c r="BF129" s="1141" t="s">
        <v>120</v>
      </c>
      <c r="BG129" s="1142"/>
      <c r="BH129" s="1142"/>
      <c r="BI129" s="1142"/>
      <c r="BJ129" s="1142"/>
      <c r="BK129" s="1142"/>
      <c r="BL129" s="1143"/>
      <c r="BM129" s="1141">
        <v>16.25</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483</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484</v>
      </c>
      <c r="X130" s="1147"/>
      <c r="Y130" s="1147"/>
      <c r="Z130" s="1148"/>
      <c r="AA130" s="1031">
        <v>11049300</v>
      </c>
      <c r="AB130" s="1032"/>
      <c r="AC130" s="1032"/>
      <c r="AD130" s="1032"/>
      <c r="AE130" s="1033"/>
      <c r="AF130" s="1034">
        <v>10626694</v>
      </c>
      <c r="AG130" s="1032"/>
      <c r="AH130" s="1032"/>
      <c r="AI130" s="1032"/>
      <c r="AJ130" s="1033"/>
      <c r="AK130" s="1034">
        <v>10326886</v>
      </c>
      <c r="AL130" s="1032"/>
      <c r="AM130" s="1032"/>
      <c r="AN130" s="1032"/>
      <c r="AO130" s="1033"/>
      <c r="AP130" s="1149"/>
      <c r="AQ130" s="1150"/>
      <c r="AR130" s="1150"/>
      <c r="AS130" s="1150"/>
      <c r="AT130" s="1151"/>
      <c r="AU130" s="264"/>
      <c r="AV130" s="264"/>
      <c r="AW130" s="264"/>
      <c r="AX130" s="1140" t="s">
        <v>485</v>
      </c>
      <c r="AY130" s="1023"/>
      <c r="AZ130" s="1023"/>
      <c r="BA130" s="1023"/>
      <c r="BB130" s="1023"/>
      <c r="BC130" s="1023"/>
      <c r="BD130" s="1023"/>
      <c r="BE130" s="1024"/>
      <c r="BF130" s="1177">
        <v>15.2</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486</v>
      </c>
      <c r="X131" s="1185"/>
      <c r="Y131" s="1185"/>
      <c r="Z131" s="1186"/>
      <c r="AA131" s="1078">
        <v>57780591</v>
      </c>
      <c r="AB131" s="1057"/>
      <c r="AC131" s="1057"/>
      <c r="AD131" s="1057"/>
      <c r="AE131" s="1058"/>
      <c r="AF131" s="1056">
        <v>56779641</v>
      </c>
      <c r="AG131" s="1057"/>
      <c r="AH131" s="1057"/>
      <c r="AI131" s="1057"/>
      <c r="AJ131" s="1058"/>
      <c r="AK131" s="1056">
        <v>56576486</v>
      </c>
      <c r="AL131" s="1057"/>
      <c r="AM131" s="1057"/>
      <c r="AN131" s="1057"/>
      <c r="AO131" s="1058"/>
      <c r="AP131" s="1187"/>
      <c r="AQ131" s="1188"/>
      <c r="AR131" s="1188"/>
      <c r="AS131" s="1188"/>
      <c r="AT131" s="1189"/>
      <c r="AU131" s="264"/>
      <c r="AV131" s="264"/>
      <c r="AW131" s="264"/>
      <c r="AX131" s="1159" t="s">
        <v>487</v>
      </c>
      <c r="AY131" s="1110"/>
      <c r="AZ131" s="1110"/>
      <c r="BA131" s="1110"/>
      <c r="BB131" s="1110"/>
      <c r="BC131" s="1110"/>
      <c r="BD131" s="1110"/>
      <c r="BE131" s="1111"/>
      <c r="BF131" s="1160">
        <v>104.3</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488</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489</v>
      </c>
      <c r="W132" s="1170"/>
      <c r="X132" s="1170"/>
      <c r="Y132" s="1170"/>
      <c r="Z132" s="1171"/>
      <c r="AA132" s="1172">
        <v>14.943498930000001</v>
      </c>
      <c r="AB132" s="1173"/>
      <c r="AC132" s="1173"/>
      <c r="AD132" s="1173"/>
      <c r="AE132" s="1174"/>
      <c r="AF132" s="1175">
        <v>15.19038312</v>
      </c>
      <c r="AG132" s="1173"/>
      <c r="AH132" s="1173"/>
      <c r="AI132" s="1173"/>
      <c r="AJ132" s="1174"/>
      <c r="AK132" s="1175">
        <v>15.472351890000001</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490</v>
      </c>
      <c r="W133" s="1153"/>
      <c r="X133" s="1153"/>
      <c r="Y133" s="1153"/>
      <c r="Z133" s="1154"/>
      <c r="AA133" s="1155">
        <v>14.2</v>
      </c>
      <c r="AB133" s="1156"/>
      <c r="AC133" s="1156"/>
      <c r="AD133" s="1156"/>
      <c r="AE133" s="1157"/>
      <c r="AF133" s="1155">
        <v>14.6</v>
      </c>
      <c r="AG133" s="1156"/>
      <c r="AH133" s="1156"/>
      <c r="AI133" s="1156"/>
      <c r="AJ133" s="1157"/>
      <c r="AK133" s="1155">
        <v>15.2</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KzaiEWJkJ/mv6bFe3/GnuCnlL1d+SxjlcQvGJ2WwX1/mXnezWVCk2qdIUX++QeDGziC4/M9o4T0C3FdOqZkPQ==" saltValue="t+BFMYUNAtmTjazZzCviTg==" spinCount="100000" sheet="1" objects="1" scenarios="1" formatRows="0"/>
  <customSheetViews>
    <customSheetView guid="{6312F4FF-D0A3-4885-996D-2C428543F682}" scale="70" fitToPage="1" hiddenRows="1" hiddenColumns="1" topLeftCell="R1">
      <selection activeCell="BQ4" sqref="BQ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vkEwVEUgWsTgVbPD32sLEWK+5qR0jGJdZ3t8J0I76EishH1wd3sJhGfCOUCdo95vIF6O6R+4Jnm8/ccE7y57A==" saltValue="5luENpo3mz3BxRPMXp0ZWA==" spinCount="100000" sheet="1" objects="1" scenarios="1"/>
  <dataConsolidate/>
  <customSheetViews>
    <customSheetView guid="{6312F4FF-D0A3-4885-996D-2C428543F682}" scale="55" showPageBreaks="1" showGridLines="0" fitToPage="1" hiddenRows="1" hiddenColumns="1" view="pageBreakPreview" topLeftCell="A31">
      <selection activeCell="AP30" sqref="A30:AP31"/>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5o5/hApmiNuYAFPnk/vFj4CCmZHKkxbBF84lXzxe43tl50OJtzFNKJ6zKOSrRwmTqXhLNSDCzA4GrkOJa1eqg==" saltValue="g+A6VoZWYZOh0dnYErJ4CQ==" spinCount="100000" sheet="1" objects="1" scenarios="1"/>
  <dataConsolidate/>
  <customSheetViews>
    <customSheetView guid="{6312F4FF-D0A3-4885-996D-2C428543F682}" scale="55" showGridLines="0" fitToPage="1" hiddenRows="1" hiddenColumns="1" topLeftCell="H10">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499</v>
      </c>
      <c r="AL9" s="1196"/>
      <c r="AM9" s="1196"/>
      <c r="AN9" s="1197"/>
      <c r="AO9" s="292">
        <v>11482354</v>
      </c>
      <c r="AP9" s="292">
        <v>39928</v>
      </c>
      <c r="AQ9" s="293">
        <v>57800</v>
      </c>
      <c r="AR9" s="294">
        <v>-30.9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500</v>
      </c>
      <c r="AL10" s="1196"/>
      <c r="AM10" s="1196"/>
      <c r="AN10" s="1197"/>
      <c r="AO10" s="295">
        <v>844763</v>
      </c>
      <c r="AP10" s="295">
        <v>2938</v>
      </c>
      <c r="AQ10" s="296">
        <v>2573</v>
      </c>
      <c r="AR10" s="297">
        <v>14.2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501</v>
      </c>
      <c r="AL11" s="1196"/>
      <c r="AM11" s="1196"/>
      <c r="AN11" s="1197"/>
      <c r="AO11" s="295">
        <v>3141610</v>
      </c>
      <c r="AP11" s="295">
        <v>10925</v>
      </c>
      <c r="AQ11" s="296">
        <v>1586</v>
      </c>
      <c r="AR11" s="297">
        <v>588.79999999999995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502</v>
      </c>
      <c r="AL12" s="1196"/>
      <c r="AM12" s="1196"/>
      <c r="AN12" s="1197"/>
      <c r="AO12" s="295">
        <v>207474</v>
      </c>
      <c r="AP12" s="295">
        <v>721</v>
      </c>
      <c r="AQ12" s="296">
        <v>532</v>
      </c>
      <c r="AR12" s="297">
        <v>35.5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503</v>
      </c>
      <c r="AL13" s="1196"/>
      <c r="AM13" s="1196"/>
      <c r="AN13" s="1197"/>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505</v>
      </c>
      <c r="AL14" s="1196"/>
      <c r="AM14" s="1196"/>
      <c r="AN14" s="1197"/>
      <c r="AO14" s="295">
        <v>694135</v>
      </c>
      <c r="AP14" s="295">
        <v>2414</v>
      </c>
      <c r="AQ14" s="296">
        <v>1833</v>
      </c>
      <c r="AR14" s="297">
        <v>31.7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506</v>
      </c>
      <c r="AL15" s="1196"/>
      <c r="AM15" s="1196"/>
      <c r="AN15" s="1197"/>
      <c r="AO15" s="295">
        <v>424245</v>
      </c>
      <c r="AP15" s="295">
        <v>1475</v>
      </c>
      <c r="AQ15" s="296">
        <v>1281</v>
      </c>
      <c r="AR15" s="297">
        <v>15.1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507</v>
      </c>
      <c r="AL16" s="1199"/>
      <c r="AM16" s="1199"/>
      <c r="AN16" s="1200"/>
      <c r="AO16" s="295">
        <v>-858486</v>
      </c>
      <c r="AP16" s="295">
        <v>-2985</v>
      </c>
      <c r="AQ16" s="296">
        <v>-4437</v>
      </c>
      <c r="AR16" s="297">
        <v>-32.700000000000003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177</v>
      </c>
      <c r="AL17" s="1199"/>
      <c r="AM17" s="1199"/>
      <c r="AN17" s="1200"/>
      <c r="AO17" s="295">
        <v>15936095</v>
      </c>
      <c r="AP17" s="295">
        <v>55416</v>
      </c>
      <c r="AQ17" s="296">
        <v>61185</v>
      </c>
      <c r="AR17" s="297">
        <v>-9.4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512</v>
      </c>
      <c r="AL21" s="1191"/>
      <c r="AM21" s="1191"/>
      <c r="AN21" s="1192"/>
      <c r="AO21" s="307">
        <v>4.92</v>
      </c>
      <c r="AP21" s="308">
        <v>6.2</v>
      </c>
      <c r="AQ21" s="309">
        <v>-1.28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513</v>
      </c>
      <c r="AL22" s="1191"/>
      <c r="AM22" s="1191"/>
      <c r="AN22" s="1192"/>
      <c r="AO22" s="312">
        <v>94.5</v>
      </c>
      <c r="AP22" s="313">
        <v>100.2</v>
      </c>
      <c r="AQ22" s="314">
        <v>-5.7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518</v>
      </c>
      <c r="AL32" s="1207"/>
      <c r="AM32" s="1207"/>
      <c r="AN32" s="1208"/>
      <c r="AO32" s="322">
        <v>16378500</v>
      </c>
      <c r="AP32" s="322">
        <v>56954</v>
      </c>
      <c r="AQ32" s="323">
        <v>37891</v>
      </c>
      <c r="AR32" s="324">
        <v>50.3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519</v>
      </c>
      <c r="AL33" s="1207"/>
      <c r="AM33" s="1207"/>
      <c r="AN33" s="1208"/>
      <c r="AO33" s="322" t="s">
        <v>504</v>
      </c>
      <c r="AP33" s="322" t="s">
        <v>504</v>
      </c>
      <c r="AQ33" s="323">
        <v>3</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520</v>
      </c>
      <c r="AL34" s="1207"/>
      <c r="AM34" s="1207"/>
      <c r="AN34" s="1208"/>
      <c r="AO34" s="322" t="s">
        <v>504</v>
      </c>
      <c r="AP34" s="322" t="s">
        <v>504</v>
      </c>
      <c r="AQ34" s="323">
        <v>103</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521</v>
      </c>
      <c r="AL35" s="1207"/>
      <c r="AM35" s="1207"/>
      <c r="AN35" s="1208"/>
      <c r="AO35" s="322">
        <v>2844924</v>
      </c>
      <c r="AP35" s="322">
        <v>9893</v>
      </c>
      <c r="AQ35" s="323">
        <v>9138</v>
      </c>
      <c r="AR35" s="324">
        <v>8.3000000000000007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522</v>
      </c>
      <c r="AL36" s="1207"/>
      <c r="AM36" s="1207"/>
      <c r="AN36" s="1208"/>
      <c r="AO36" s="322">
        <v>223344</v>
      </c>
      <c r="AP36" s="322">
        <v>777</v>
      </c>
      <c r="AQ36" s="323">
        <v>348</v>
      </c>
      <c r="AR36" s="324">
        <v>123.3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523</v>
      </c>
      <c r="AL37" s="1207"/>
      <c r="AM37" s="1207"/>
      <c r="AN37" s="1208"/>
      <c r="AO37" s="322">
        <v>61920</v>
      </c>
      <c r="AP37" s="322">
        <v>215</v>
      </c>
      <c r="AQ37" s="323">
        <v>851</v>
      </c>
      <c r="AR37" s="324">
        <v>-74.7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524</v>
      </c>
      <c r="AL38" s="1210"/>
      <c r="AM38" s="1210"/>
      <c r="AN38" s="1211"/>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525</v>
      </c>
      <c r="AL39" s="1210"/>
      <c r="AM39" s="1210"/>
      <c r="AN39" s="1211"/>
      <c r="AO39" s="322">
        <v>-428089</v>
      </c>
      <c r="AP39" s="322">
        <v>-1489</v>
      </c>
      <c r="AQ39" s="323">
        <v>-8418</v>
      </c>
      <c r="AR39" s="324">
        <v>-82.3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526</v>
      </c>
      <c r="AL40" s="1207"/>
      <c r="AM40" s="1207"/>
      <c r="AN40" s="1208"/>
      <c r="AO40" s="322">
        <v>-10326886</v>
      </c>
      <c r="AP40" s="322">
        <v>-35910</v>
      </c>
      <c r="AQ40" s="323">
        <v>-29250</v>
      </c>
      <c r="AR40" s="324">
        <v>22.8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289</v>
      </c>
      <c r="AL41" s="1213"/>
      <c r="AM41" s="1213"/>
      <c r="AN41" s="1214"/>
      <c r="AO41" s="322">
        <v>8753713</v>
      </c>
      <c r="AP41" s="322">
        <v>30440</v>
      </c>
      <c r="AQ41" s="323">
        <v>10666</v>
      </c>
      <c r="AR41" s="324">
        <v>185.4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494</v>
      </c>
      <c r="AN49" s="1203" t="s">
        <v>530</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19599641</v>
      </c>
      <c r="AN51" s="344">
        <v>65679</v>
      </c>
      <c r="AO51" s="345">
        <v>108</v>
      </c>
      <c r="AP51" s="346">
        <v>47677</v>
      </c>
      <c r="AQ51" s="347">
        <v>14.3</v>
      </c>
      <c r="AR51" s="348">
        <v>93.7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5983778</v>
      </c>
      <c r="AN52" s="352">
        <v>20052</v>
      </c>
      <c r="AO52" s="353">
        <v>100.1</v>
      </c>
      <c r="AP52" s="354">
        <v>23360</v>
      </c>
      <c r="AQ52" s="355">
        <v>2.7</v>
      </c>
      <c r="AR52" s="356">
        <v>97.4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15137911</v>
      </c>
      <c r="AN53" s="344">
        <v>51159</v>
      </c>
      <c r="AO53" s="345">
        <v>-22.1</v>
      </c>
      <c r="AP53" s="346">
        <v>51613</v>
      </c>
      <c r="AQ53" s="347">
        <v>8.3000000000000007</v>
      </c>
      <c r="AR53" s="348">
        <v>-30.4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8547822</v>
      </c>
      <c r="AN54" s="352">
        <v>28888</v>
      </c>
      <c r="AO54" s="353">
        <v>44.1</v>
      </c>
      <c r="AP54" s="354">
        <v>25872</v>
      </c>
      <c r="AQ54" s="355">
        <v>10.8</v>
      </c>
      <c r="AR54" s="356">
        <v>33.299999999999997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7338320</v>
      </c>
      <c r="AN55" s="344">
        <v>25040</v>
      </c>
      <c r="AO55" s="345">
        <v>-51.1</v>
      </c>
      <c r="AP55" s="346">
        <v>50880</v>
      </c>
      <c r="AQ55" s="347">
        <v>-1.4</v>
      </c>
      <c r="AR55" s="348">
        <v>-49.7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2393524</v>
      </c>
      <c r="AN56" s="352">
        <v>8167</v>
      </c>
      <c r="AO56" s="353">
        <v>-71.7</v>
      </c>
      <c r="AP56" s="354">
        <v>27819</v>
      </c>
      <c r="AQ56" s="355">
        <v>7.5</v>
      </c>
      <c r="AR56" s="356">
        <v>-79.2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6214565</v>
      </c>
      <c r="AN57" s="344">
        <v>21419</v>
      </c>
      <c r="AO57" s="345">
        <v>-14.5</v>
      </c>
      <c r="AP57" s="346">
        <v>46395</v>
      </c>
      <c r="AQ57" s="347">
        <v>-8.8000000000000007</v>
      </c>
      <c r="AR57" s="348">
        <v>-5.7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2011802</v>
      </c>
      <c r="AN58" s="352">
        <v>6934</v>
      </c>
      <c r="AO58" s="353">
        <v>-15.1</v>
      </c>
      <c r="AP58" s="354">
        <v>26304</v>
      </c>
      <c r="AQ58" s="355">
        <v>-5.4</v>
      </c>
      <c r="AR58" s="356">
        <v>-9.6999999999999993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8225795</v>
      </c>
      <c r="AN59" s="344">
        <v>28604</v>
      </c>
      <c r="AO59" s="345">
        <v>33.5</v>
      </c>
      <c r="AP59" s="346">
        <v>48088</v>
      </c>
      <c r="AQ59" s="347">
        <v>3.6</v>
      </c>
      <c r="AR59" s="348">
        <v>29.9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3798247</v>
      </c>
      <c r="AN60" s="352">
        <v>13208</v>
      </c>
      <c r="AO60" s="353">
        <v>90.5</v>
      </c>
      <c r="AP60" s="354">
        <v>25183</v>
      </c>
      <c r="AQ60" s="355">
        <v>-4.3</v>
      </c>
      <c r="AR60" s="356">
        <v>94.8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11303246</v>
      </c>
      <c r="AN61" s="359">
        <v>38380</v>
      </c>
      <c r="AO61" s="360">
        <v>10.8</v>
      </c>
      <c r="AP61" s="361">
        <v>48931</v>
      </c>
      <c r="AQ61" s="362">
        <v>3.2</v>
      </c>
      <c r="AR61" s="348">
        <v>7.6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4547035</v>
      </c>
      <c r="AN62" s="352">
        <v>15450</v>
      </c>
      <c r="AO62" s="353">
        <v>29.6</v>
      </c>
      <c r="AP62" s="354">
        <v>25708</v>
      </c>
      <c r="AQ62" s="355">
        <v>2.2999999999999998</v>
      </c>
      <c r="AR62" s="356">
        <v>27.3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280ncvNs/gx9Sz7e7rav3gDMWBgdFD19P/IvI+93xkwO0p6E5rwYdi5UfswQKzmqw+VGNdbAom+jy2x3EfonA==" saltValue="bVqqC110f7iT8LaO6vU7Yg==" spinCount="100000" sheet="1" objects="1" scenarios="1"/>
  <customSheetViews>
    <customSheetView guid="{6312F4FF-D0A3-4885-996D-2C428543F682}" scale="70" showPageBreaks="1" showGridLines="0" fitToPage="1" hiddenRows="1" hiddenColumns="1" view="pageBreakPreview">
      <selection activeCell="AL27" sqref="AL27"/>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XDh2LyOGuiLQ6WFIR/UE/qkDwk0yhniN/smFkHE6bTPNQ0i4Ks2ZFJsl2BfnNT9GbkGAZXOO+u9JxCs4LR7hA==" saltValue="dCYFDaCjDqITvW64HEogxQ==" spinCount="100000" sheet="1" objects="1" scenarios="1"/>
  <dataConsolidate/>
  <customSheetViews>
    <customSheetView guid="{6312F4FF-D0A3-4885-996D-2C428543F682}" scale="70" showGridLines="0" fitToPage="1" hiddenRows="1" hiddenColumns="1" topLeftCell="N46">
      <selection activeCell="AT116" sqref="AT116"/>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Z/+PzBbI3REMuQXl3ILMWUf+ndXIRye9wATLPkG0rjTFMnA6ywg/Ku5WzMKEFEceoIevdoJA+U4RmAsiJ/dA==" saltValue="rqzq4LkZofMGrnvuUS7+Sw==" spinCount="100000" sheet="1" objects="1" scenarios="1"/>
  <dataConsolidate/>
  <customSheetViews>
    <customSheetView guid="{6312F4FF-D0A3-4885-996D-2C428543F682}" scale="70" showGridLines="0" fitToPage="1" hiddenRows="1" hiddenColumns="1" topLeftCell="N52">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5" t="s">
        <v>3</v>
      </c>
      <c r="D47" s="1215"/>
      <c r="E47" s="1216"/>
      <c r="F47" s="11">
        <v>8.84</v>
      </c>
      <c r="G47" s="12">
        <v>4.25</v>
      </c>
      <c r="H47" s="12">
        <v>6.21</v>
      </c>
      <c r="I47" s="12">
        <v>6.34</v>
      </c>
      <c r="J47" s="13">
        <v>3.4</v>
      </c>
    </row>
    <row r="48" spans="2:10" ht="57.75" customHeight="1" x14ac:dyDescent="0.15">
      <c r="B48" s="14"/>
      <c r="C48" s="1217" t="s">
        <v>4</v>
      </c>
      <c r="D48" s="1217"/>
      <c r="E48" s="1218"/>
      <c r="F48" s="15">
        <v>2.29</v>
      </c>
      <c r="G48" s="16">
        <v>3.64</v>
      </c>
      <c r="H48" s="16">
        <v>3.77</v>
      </c>
      <c r="I48" s="16">
        <v>3.34</v>
      </c>
      <c r="J48" s="17">
        <v>3.06</v>
      </c>
    </row>
    <row r="49" spans="2:10" ht="57.75" customHeight="1" thickBot="1" x14ac:dyDescent="0.2">
      <c r="B49" s="18"/>
      <c r="C49" s="1219" t="s">
        <v>5</v>
      </c>
      <c r="D49" s="1219"/>
      <c r="E49" s="1220"/>
      <c r="F49" s="19" t="s">
        <v>551</v>
      </c>
      <c r="G49" s="20" t="s">
        <v>552</v>
      </c>
      <c r="H49" s="20">
        <v>0.09</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s74+pWS8JcSNEvL3OWJmmuGCW93BGu7XzLokWqFeIls9u93Ay3Mt2R/mz8cxzlASd7UzoCAaVlYN8osga5EKw==" saltValue="DRL+psTF7pCeHD0KbscWng==" spinCount="100000" sheet="1" objects="1" scenarios="1"/>
  <customSheetViews>
    <customSheetView guid="{6312F4FF-D0A3-4885-996D-2C428543F682}" scale="70" showGridLines="0" fitToPage="1" hiddenRows="1" hiddenColumns="1" topLeftCell="A28">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cp:lastPrinted>2019-03-28T06:01:21Z</cp:lastPrinted>
  <dcterms:modified xsi:type="dcterms:W3CDTF">2019-10-30T06:25:56Z</dcterms:modified>
</cp:coreProperties>
</file>