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480" windowHeight="9000" activeTab="0"/>
  </bookViews>
  <sheets>
    <sheet name="国内" sheetId="1" r:id="rId1"/>
    <sheet name="在外" sheetId="2" r:id="rId2"/>
  </sheets>
  <definedNames>
    <definedName name="_xlnm.Print_Area" localSheetId="0">'国内'!$A$1:$T$38</definedName>
  </definedNames>
  <calcPr fullCalcOnLoad="1"/>
</workbook>
</file>

<file path=xl/sharedStrings.xml><?xml version="1.0" encoding="utf-8"?>
<sst xmlns="http://schemas.openxmlformats.org/spreadsheetml/2006/main" count="133" uniqueCount="66">
  <si>
    <t>弘前市</t>
  </si>
  <si>
    <t>計</t>
  </si>
  <si>
    <t>区分</t>
  </si>
  <si>
    <t>男</t>
  </si>
  <si>
    <t>女</t>
  </si>
  <si>
    <t>増減</t>
  </si>
  <si>
    <t>むつ市</t>
  </si>
  <si>
    <t>平川市</t>
  </si>
  <si>
    <t>大鰐町</t>
  </si>
  <si>
    <t>六戸町</t>
  </si>
  <si>
    <t>東北町</t>
  </si>
  <si>
    <t>おいらせ町</t>
  </si>
  <si>
    <t>三戸町</t>
  </si>
  <si>
    <t>五戸町</t>
  </si>
  <si>
    <t>青森市</t>
  </si>
  <si>
    <t>八戸市</t>
  </si>
  <si>
    <t>黒石市</t>
  </si>
  <si>
    <t>五所川原市</t>
  </si>
  <si>
    <t>十和田市</t>
  </si>
  <si>
    <t>三沢市</t>
  </si>
  <si>
    <t>つがる市</t>
  </si>
  <si>
    <t>市　　　計</t>
  </si>
  <si>
    <t>平内町</t>
  </si>
  <si>
    <t>今別町</t>
  </si>
  <si>
    <t>蓬田村</t>
  </si>
  <si>
    <t>外ヶ浜町</t>
  </si>
  <si>
    <t>東津軽郡計</t>
  </si>
  <si>
    <t>鰺ヶ沢町</t>
  </si>
  <si>
    <t>深浦町</t>
  </si>
  <si>
    <t>西津軽郡計</t>
  </si>
  <si>
    <t>西目屋村</t>
  </si>
  <si>
    <t>中津軽郡計</t>
  </si>
  <si>
    <t>藤崎町</t>
  </si>
  <si>
    <t>田舎館村</t>
  </si>
  <si>
    <t>南津軽郡計</t>
  </si>
  <si>
    <t>板柳町</t>
  </si>
  <si>
    <t>鶴田町</t>
  </si>
  <si>
    <t>中泊町</t>
  </si>
  <si>
    <t>北津軽郡計</t>
  </si>
  <si>
    <t>市町村名</t>
  </si>
  <si>
    <t>野辺地町</t>
  </si>
  <si>
    <t>七戸町</t>
  </si>
  <si>
    <t>横浜町</t>
  </si>
  <si>
    <t>六ヶ所村</t>
  </si>
  <si>
    <t>上北郡計</t>
  </si>
  <si>
    <t>大間町</t>
  </si>
  <si>
    <t>東通村</t>
  </si>
  <si>
    <t>風間浦村</t>
  </si>
  <si>
    <t>佐井村</t>
  </si>
  <si>
    <t>下北郡計</t>
  </si>
  <si>
    <t>田子町</t>
  </si>
  <si>
    <t>南部町</t>
  </si>
  <si>
    <t>階上町</t>
  </si>
  <si>
    <t>新郷村</t>
  </si>
  <si>
    <t>三戸郡計</t>
  </si>
  <si>
    <t>町 村 計</t>
  </si>
  <si>
    <t>県　計</t>
  </si>
  <si>
    <t>東北町</t>
  </si>
  <si>
    <t>県計</t>
  </si>
  <si>
    <t>中泊町</t>
  </si>
  <si>
    <t>　</t>
  </si>
  <si>
    <t>※　本表には在外選挙人名簿登録者数の数値は含まれておりません。</t>
  </si>
  <si>
    <t>R4.6.1
定時
登録日</t>
  </si>
  <si>
    <t>令和4年6月21日現在</t>
  </si>
  <si>
    <t>選挙人名簿登録者数（国内）</t>
  </si>
  <si>
    <t>在外選挙人名簿登録者数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</si>
</sst>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0_ "/>
    <numFmt numFmtId="182" formatCode="0&quot;&quot;"/>
    <numFmt numFmtId="183" formatCode="0\ &quot;円&quot;"/>
    <numFmt numFmtId="184" formatCode="0\ &quot;忍&quot;"/>
    <numFmt numFmtId="185" formatCode="#,#00\ &quot;人&quot;"/>
    <numFmt numFmtId="186" formatCode="#,#00\ &quot;万円&quot;"/>
    <numFmt numFmtId="187" formatCode="#,#00\ \ &quot;円&quot;"/>
    <numFmt numFmtId="188" formatCode="#,#00\ \ \ \ &quot;円&quot;"/>
    <numFmt numFmtId="189" formatCode="#,##0_);[Red]\(#,##0\)"/>
    <numFmt numFmtId="190" formatCode="#,##0.00_);[Red]\(#,##0.00\)"/>
    <numFmt numFmtId="191" formatCode="#,##0.00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6"/>
      <color indexed="10"/>
      <name val="ＭＳ Ｐゴシック"/>
      <family val="3"/>
    </font>
    <font>
      <sz val="18"/>
      <color indexed="10"/>
      <name val="ＭＳ Ｐゴシック"/>
      <family val="3"/>
    </font>
    <font>
      <sz val="12"/>
      <color indexed="10"/>
      <name val="ＭＳ Ｐゴシック"/>
      <family val="3"/>
    </font>
    <font>
      <u val="single"/>
      <sz val="16"/>
      <color indexed="1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6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12"/>
      <color rgb="FFFF0000"/>
      <name val="ＭＳ Ｐゴシック"/>
      <family val="3"/>
    </font>
    <font>
      <u val="single"/>
      <sz val="16"/>
      <color rgb="FFFF0000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38" fontId="3" fillId="0" borderId="10" xfId="49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38" fontId="52" fillId="0" borderId="11" xfId="49" applyFont="1" applyFill="1" applyBorder="1" applyAlignment="1">
      <alignment vertical="center"/>
    </xf>
    <xf numFmtId="0" fontId="52" fillId="0" borderId="0" xfId="0" applyFont="1" applyFill="1" applyBorder="1" applyAlignment="1">
      <alignment horizontal="distributed" vertical="center"/>
    </xf>
    <xf numFmtId="0" fontId="52" fillId="0" borderId="0" xfId="0" applyFont="1" applyFill="1" applyBorder="1" applyAlignment="1">
      <alignment vertical="center"/>
    </xf>
    <xf numFmtId="38" fontId="52" fillId="0" borderId="0" xfId="49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55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185" fontId="57" fillId="0" borderId="0" xfId="0" applyNumberFormat="1" applyFont="1" applyFill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2" fillId="0" borderId="0" xfId="0" applyFont="1" applyFill="1" applyAlignment="1">
      <alignment vertical="center"/>
    </xf>
    <xf numFmtId="38" fontId="52" fillId="0" borderId="0" xfId="0" applyNumberFormat="1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27" xfId="0" applyNumberFormat="1" applyFont="1" applyFill="1" applyBorder="1" applyAlignment="1">
      <alignment vertical="center"/>
    </xf>
    <xf numFmtId="38" fontId="0" fillId="0" borderId="28" xfId="0" applyNumberFormat="1" applyFont="1" applyFill="1" applyBorder="1" applyAlignment="1">
      <alignment vertical="center"/>
    </xf>
    <xf numFmtId="38" fontId="0" fillId="0" borderId="29" xfId="0" applyNumberFormat="1" applyFont="1" applyFill="1" applyBorder="1" applyAlignment="1">
      <alignment vertical="center"/>
    </xf>
    <xf numFmtId="38" fontId="0" fillId="0" borderId="30" xfId="0" applyNumberFormat="1" applyFont="1" applyFill="1" applyBorder="1" applyAlignment="1">
      <alignment vertical="center"/>
    </xf>
    <xf numFmtId="38" fontId="0" fillId="0" borderId="31" xfId="0" applyNumberFormat="1" applyFont="1" applyFill="1" applyBorder="1" applyAlignment="1">
      <alignment vertical="center"/>
    </xf>
    <xf numFmtId="38" fontId="3" fillId="0" borderId="32" xfId="0" applyNumberFormat="1" applyFont="1" applyFill="1" applyBorder="1" applyAlignment="1">
      <alignment vertical="center" shrinkToFit="1"/>
    </xf>
    <xf numFmtId="38" fontId="0" fillId="0" borderId="33" xfId="49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3" fillId="0" borderId="35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0" fillId="0" borderId="37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38" fontId="0" fillId="0" borderId="43" xfId="49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38" fontId="58" fillId="0" borderId="27" xfId="0" applyNumberFormat="1" applyFont="1" applyFill="1" applyBorder="1" applyAlignment="1">
      <alignment vertical="center"/>
    </xf>
    <xf numFmtId="38" fontId="58" fillId="0" borderId="37" xfId="49" applyFont="1" applyFill="1" applyBorder="1" applyAlignment="1">
      <alignment vertical="center"/>
    </xf>
    <xf numFmtId="38" fontId="58" fillId="0" borderId="38" xfId="49" applyFont="1" applyFill="1" applyBorder="1" applyAlignment="1">
      <alignment vertical="center"/>
    </xf>
    <xf numFmtId="38" fontId="58" fillId="0" borderId="19" xfId="49" applyFont="1" applyFill="1" applyBorder="1" applyAlignment="1">
      <alignment vertical="center"/>
    </xf>
    <xf numFmtId="38" fontId="58" fillId="0" borderId="28" xfId="0" applyNumberFormat="1" applyFont="1" applyFill="1" applyBorder="1" applyAlignment="1">
      <alignment vertical="center"/>
    </xf>
    <xf numFmtId="38" fontId="58" fillId="0" borderId="39" xfId="49" applyFont="1" applyFill="1" applyBorder="1" applyAlignment="1">
      <alignment vertical="center"/>
    </xf>
    <xf numFmtId="38" fontId="58" fillId="0" borderId="40" xfId="49" applyFont="1" applyFill="1" applyBorder="1" applyAlignment="1">
      <alignment vertical="center"/>
    </xf>
    <xf numFmtId="38" fontId="58" fillId="0" borderId="20" xfId="49" applyFont="1" applyFill="1" applyBorder="1" applyAlignment="1">
      <alignment vertical="center"/>
    </xf>
    <xf numFmtId="38" fontId="58" fillId="0" borderId="41" xfId="49" applyFont="1" applyFill="1" applyBorder="1" applyAlignment="1">
      <alignment vertical="center"/>
    </xf>
    <xf numFmtId="38" fontId="58" fillId="0" borderId="42" xfId="49" applyFont="1" applyFill="1" applyBorder="1" applyAlignment="1">
      <alignment vertical="center"/>
    </xf>
    <xf numFmtId="38" fontId="58" fillId="0" borderId="21" xfId="49" applyFont="1" applyFill="1" applyBorder="1" applyAlignment="1">
      <alignment vertical="center"/>
    </xf>
    <xf numFmtId="38" fontId="58" fillId="0" borderId="29" xfId="0" applyNumberFormat="1" applyFont="1" applyFill="1" applyBorder="1" applyAlignment="1">
      <alignment vertical="center"/>
    </xf>
    <xf numFmtId="38" fontId="58" fillId="0" borderId="22" xfId="49" applyFont="1" applyFill="1" applyBorder="1" applyAlignment="1">
      <alignment vertical="center"/>
    </xf>
    <xf numFmtId="38" fontId="58" fillId="0" borderId="30" xfId="0" applyNumberFormat="1" applyFont="1" applyFill="1" applyBorder="1" applyAlignment="1">
      <alignment vertical="center"/>
    </xf>
    <xf numFmtId="38" fontId="58" fillId="0" borderId="45" xfId="49" applyFont="1" applyFill="1" applyBorder="1" applyAlignment="1">
      <alignment vertical="center"/>
    </xf>
    <xf numFmtId="38" fontId="58" fillId="0" borderId="31" xfId="0" applyNumberFormat="1" applyFont="1" applyFill="1" applyBorder="1" applyAlignment="1">
      <alignment vertical="center"/>
    </xf>
    <xf numFmtId="38" fontId="58" fillId="0" borderId="46" xfId="49" applyFont="1" applyFill="1" applyBorder="1" applyAlignment="1">
      <alignment vertical="center"/>
    </xf>
    <xf numFmtId="38" fontId="58" fillId="0" borderId="24" xfId="49" applyFont="1" applyFill="1" applyBorder="1" applyAlignment="1">
      <alignment vertical="center"/>
    </xf>
    <xf numFmtId="38" fontId="58" fillId="0" borderId="36" xfId="49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38" fontId="59" fillId="0" borderId="10" xfId="49" applyFont="1" applyFill="1" applyBorder="1" applyAlignment="1">
      <alignment vertical="center"/>
    </xf>
    <xf numFmtId="38" fontId="59" fillId="0" borderId="32" xfId="0" applyNumberFormat="1" applyFont="1" applyFill="1" applyBorder="1" applyAlignment="1">
      <alignment vertical="center"/>
    </xf>
    <xf numFmtId="0" fontId="60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distributed" vertical="center"/>
    </xf>
    <xf numFmtId="0" fontId="0" fillId="0" borderId="53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54" xfId="0" applyFont="1" applyFill="1" applyBorder="1" applyAlignment="1">
      <alignment horizontal="distributed" vertical="center"/>
    </xf>
    <xf numFmtId="0" fontId="0" fillId="0" borderId="55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56" xfId="0" applyFont="1" applyFill="1" applyBorder="1" applyAlignment="1">
      <alignment horizontal="distributed" vertical="center"/>
    </xf>
    <xf numFmtId="0" fontId="0" fillId="0" borderId="57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top"/>
    </xf>
    <xf numFmtId="0" fontId="4" fillId="0" borderId="34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5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distributed" vertical="center"/>
    </xf>
    <xf numFmtId="0" fontId="0" fillId="0" borderId="61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58" fillId="0" borderId="54" xfId="0" applyFont="1" applyFill="1" applyBorder="1" applyAlignment="1">
      <alignment horizontal="distributed" vertical="center"/>
    </xf>
    <xf numFmtId="0" fontId="58" fillId="0" borderId="55" xfId="0" applyFont="1" applyFill="1" applyBorder="1" applyAlignment="1">
      <alignment vertical="center"/>
    </xf>
    <xf numFmtId="0" fontId="58" fillId="0" borderId="39" xfId="0" applyFont="1" applyFill="1" applyBorder="1" applyAlignment="1">
      <alignment vertical="center"/>
    </xf>
    <xf numFmtId="0" fontId="58" fillId="0" borderId="51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0" fontId="58" fillId="0" borderId="52" xfId="0" applyFont="1" applyFill="1" applyBorder="1" applyAlignment="1">
      <alignment horizontal="distributed" vertical="center"/>
    </xf>
    <xf numFmtId="0" fontId="58" fillId="0" borderId="53" xfId="0" applyFont="1" applyFill="1" applyBorder="1" applyAlignment="1">
      <alignment vertical="center"/>
    </xf>
    <xf numFmtId="0" fontId="58" fillId="0" borderId="41" xfId="0" applyFont="1" applyFill="1" applyBorder="1" applyAlignment="1">
      <alignment vertical="center"/>
    </xf>
    <xf numFmtId="0" fontId="59" fillId="0" borderId="63" xfId="0" applyFont="1" applyFill="1" applyBorder="1" applyAlignment="1">
      <alignment horizontal="center" vertical="center"/>
    </xf>
    <xf numFmtId="0" fontId="59" fillId="0" borderId="64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57" fontId="0" fillId="0" borderId="11" xfId="0" applyNumberFormat="1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distributed" vertical="center"/>
    </xf>
    <xf numFmtId="0" fontId="58" fillId="0" borderId="57" xfId="0" applyFont="1" applyFill="1" applyBorder="1" applyAlignment="1">
      <alignment vertical="center"/>
    </xf>
    <xf numFmtId="0" fontId="58" fillId="0" borderId="37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4" fillId="0" borderId="67" xfId="0" applyFont="1" applyFill="1" applyBorder="1" applyAlignment="1">
      <alignment horizontal="right" vertical="top"/>
    </xf>
    <xf numFmtId="0" fontId="4" fillId="0" borderId="17" xfId="0" applyFont="1" applyFill="1" applyBorder="1" applyAlignment="1">
      <alignment horizontal="right" vertical="top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5</xdr:col>
      <xdr:colOff>0</xdr:colOff>
      <xdr:row>9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525" y="942975"/>
          <a:ext cx="9906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14</xdr:col>
      <xdr:colOff>190500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4400550" y="933450"/>
          <a:ext cx="990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9525</xdr:rowOff>
    </xdr:from>
    <xdr:to>
      <xdr:col>5</xdr:col>
      <xdr:colOff>0</xdr:colOff>
      <xdr:row>9</xdr:row>
      <xdr:rowOff>104775</xdr:rowOff>
    </xdr:to>
    <xdr:sp>
      <xdr:nvSpPr>
        <xdr:cNvPr id="3" name="Line 7"/>
        <xdr:cNvSpPr>
          <a:spLocks/>
        </xdr:cNvSpPr>
      </xdr:nvSpPr>
      <xdr:spPr>
        <a:xfrm>
          <a:off x="9525" y="942975"/>
          <a:ext cx="9906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14</xdr:col>
      <xdr:colOff>190500</xdr:colOff>
      <xdr:row>10</xdr:row>
      <xdr:rowOff>0</xdr:rowOff>
    </xdr:to>
    <xdr:sp>
      <xdr:nvSpPr>
        <xdr:cNvPr id="4" name="Line 8"/>
        <xdr:cNvSpPr>
          <a:spLocks/>
        </xdr:cNvSpPr>
      </xdr:nvSpPr>
      <xdr:spPr>
        <a:xfrm>
          <a:off x="4400550" y="933450"/>
          <a:ext cx="990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5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57225"/>
          <a:ext cx="990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4324350" y="657225"/>
          <a:ext cx="10001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28575</xdr:colOff>
      <xdr:row>25</xdr:row>
      <xdr:rowOff>161925</xdr:rowOff>
    </xdr:from>
    <xdr:ext cx="95250" cy="304800"/>
    <xdr:sp fLocksText="0">
      <xdr:nvSpPr>
        <xdr:cNvPr id="3" name="Text Box 3"/>
        <xdr:cNvSpPr txBox="1">
          <a:spLocks noChangeArrowheads="1"/>
        </xdr:cNvSpPr>
      </xdr:nvSpPr>
      <xdr:spPr>
        <a:xfrm>
          <a:off x="628650" y="6734175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view="pageBreakPreview" zoomScaleSheetLayoutView="100" zoomScalePageLayoutView="0" workbookViewId="0" topLeftCell="A1">
      <selection activeCell="K11" sqref="K11:O11"/>
    </sheetView>
  </sheetViews>
  <sheetFormatPr defaultColWidth="9.00390625" defaultRowHeight="13.5"/>
  <cols>
    <col min="1" max="5" width="2.625" style="5" customWidth="1"/>
    <col min="6" max="7" width="8.625" style="5" customWidth="1"/>
    <col min="8" max="9" width="9.625" style="5" customWidth="1"/>
    <col min="10" max="10" width="8.125" style="5" customWidth="1"/>
    <col min="11" max="15" width="2.625" style="5" customWidth="1"/>
    <col min="16" max="17" width="8.625" style="5" customWidth="1"/>
    <col min="18" max="19" width="9.625" style="5" customWidth="1"/>
    <col min="20" max="20" width="8.125" style="5" customWidth="1"/>
    <col min="21" max="16384" width="9.00390625" style="5" customWidth="1"/>
  </cols>
  <sheetData>
    <row r="1" spans="1:20" ht="17.25">
      <c r="A1" s="85" t="s">
        <v>64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ht="13.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s="4" customFormat="1" ht="18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0" ht="9.75" customHeight="1">
      <c r="A4" s="6" t="s">
        <v>60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4.25" thickBot="1">
      <c r="A5" s="124"/>
      <c r="B5" s="124"/>
      <c r="C5" s="124"/>
      <c r="D5" s="124"/>
      <c r="E5" s="124"/>
      <c r="Q5" s="125" t="s">
        <v>63</v>
      </c>
      <c r="R5" s="125"/>
      <c r="S5" s="125"/>
      <c r="T5" s="125"/>
    </row>
    <row r="6" spans="1:20" ht="9" customHeight="1">
      <c r="A6" s="21"/>
      <c r="B6" s="22"/>
      <c r="C6" s="22"/>
      <c r="D6" s="105" t="s">
        <v>2</v>
      </c>
      <c r="E6" s="106"/>
      <c r="F6" s="123" t="s">
        <v>3</v>
      </c>
      <c r="G6" s="89" t="s">
        <v>4</v>
      </c>
      <c r="H6" s="89" t="s">
        <v>1</v>
      </c>
      <c r="I6" s="92" t="s">
        <v>62</v>
      </c>
      <c r="J6" s="128" t="s">
        <v>5</v>
      </c>
      <c r="K6" s="21"/>
      <c r="L6" s="22"/>
      <c r="M6" s="22"/>
      <c r="N6" s="105" t="s">
        <v>2</v>
      </c>
      <c r="O6" s="106"/>
      <c r="P6" s="123" t="s">
        <v>3</v>
      </c>
      <c r="Q6" s="89" t="s">
        <v>4</v>
      </c>
      <c r="R6" s="89" t="s">
        <v>1</v>
      </c>
      <c r="S6" s="92" t="str">
        <f>I6</f>
        <v>R4.6.1
定時
登録日</v>
      </c>
      <c r="T6" s="128" t="s">
        <v>5</v>
      </c>
    </row>
    <row r="7" spans="1:20" ht="9" customHeight="1">
      <c r="A7" s="23"/>
      <c r="B7" s="24"/>
      <c r="C7" s="24"/>
      <c r="D7" s="107"/>
      <c r="E7" s="108"/>
      <c r="F7" s="126"/>
      <c r="G7" s="90"/>
      <c r="H7" s="90"/>
      <c r="I7" s="90"/>
      <c r="J7" s="129"/>
      <c r="K7" s="23"/>
      <c r="L7" s="24"/>
      <c r="M7" s="24"/>
      <c r="N7" s="107"/>
      <c r="O7" s="108"/>
      <c r="P7" s="126"/>
      <c r="Q7" s="90"/>
      <c r="R7" s="90"/>
      <c r="S7" s="90"/>
      <c r="T7" s="129"/>
    </row>
    <row r="8" spans="1:20" ht="9" customHeight="1">
      <c r="A8" s="23"/>
      <c r="B8" s="24"/>
      <c r="C8" s="24"/>
      <c r="D8" s="24"/>
      <c r="E8" s="25"/>
      <c r="F8" s="126"/>
      <c r="G8" s="90"/>
      <c r="H8" s="90"/>
      <c r="I8" s="90"/>
      <c r="J8" s="129"/>
      <c r="K8" s="23"/>
      <c r="L8" s="24"/>
      <c r="M8" s="24"/>
      <c r="N8" s="24"/>
      <c r="O8" s="25"/>
      <c r="P8" s="126"/>
      <c r="Q8" s="90"/>
      <c r="R8" s="90"/>
      <c r="S8" s="90"/>
      <c r="T8" s="129"/>
    </row>
    <row r="9" spans="1:20" ht="9" customHeight="1">
      <c r="A9" s="109" t="s">
        <v>39</v>
      </c>
      <c r="B9" s="110"/>
      <c r="C9" s="110"/>
      <c r="D9" s="24"/>
      <c r="E9" s="25"/>
      <c r="F9" s="126"/>
      <c r="G9" s="90"/>
      <c r="H9" s="90"/>
      <c r="I9" s="90"/>
      <c r="J9" s="129"/>
      <c r="K9" s="109" t="s">
        <v>39</v>
      </c>
      <c r="L9" s="110"/>
      <c r="M9" s="110"/>
      <c r="N9" s="24"/>
      <c r="O9" s="25"/>
      <c r="P9" s="126"/>
      <c r="Q9" s="90"/>
      <c r="R9" s="90"/>
      <c r="S9" s="90"/>
      <c r="T9" s="129"/>
    </row>
    <row r="10" spans="1:20" ht="9" customHeight="1" thickBot="1">
      <c r="A10" s="111"/>
      <c r="B10" s="112"/>
      <c r="C10" s="112"/>
      <c r="D10" s="26"/>
      <c r="E10" s="27"/>
      <c r="F10" s="127"/>
      <c r="G10" s="91"/>
      <c r="H10" s="91"/>
      <c r="I10" s="91"/>
      <c r="J10" s="130"/>
      <c r="K10" s="111"/>
      <c r="L10" s="112"/>
      <c r="M10" s="112"/>
      <c r="N10" s="26"/>
      <c r="O10" s="27"/>
      <c r="P10" s="127"/>
      <c r="Q10" s="91"/>
      <c r="R10" s="91"/>
      <c r="S10" s="91"/>
      <c r="T10" s="130"/>
    </row>
    <row r="11" spans="1:20" ht="24.75" customHeight="1">
      <c r="A11" s="102" t="s">
        <v>14</v>
      </c>
      <c r="B11" s="103"/>
      <c r="C11" s="103"/>
      <c r="D11" s="103"/>
      <c r="E11" s="104"/>
      <c r="F11" s="55">
        <v>109556</v>
      </c>
      <c r="G11" s="56">
        <v>128185</v>
      </c>
      <c r="H11" s="56">
        <f>SUM(F11:G11)</f>
        <v>237741</v>
      </c>
      <c r="I11" s="35">
        <v>237517</v>
      </c>
      <c r="J11" s="43">
        <f>H11-I11</f>
        <v>224</v>
      </c>
      <c r="K11" s="102" t="s">
        <v>35</v>
      </c>
      <c r="L11" s="103"/>
      <c r="M11" s="103"/>
      <c r="N11" s="103"/>
      <c r="O11" s="104"/>
      <c r="P11" s="55">
        <v>5167</v>
      </c>
      <c r="Q11" s="56">
        <v>6202</v>
      </c>
      <c r="R11" s="35">
        <f>SUM(P11:Q11)</f>
        <v>11369</v>
      </c>
      <c r="S11" s="35">
        <v>11375</v>
      </c>
      <c r="T11" s="63">
        <f>R11-S11</f>
        <v>-6</v>
      </c>
    </row>
    <row r="12" spans="1:20" ht="24.75" customHeight="1">
      <c r="A12" s="99" t="s">
        <v>0</v>
      </c>
      <c r="B12" s="100"/>
      <c r="C12" s="100"/>
      <c r="D12" s="100"/>
      <c r="E12" s="101"/>
      <c r="F12" s="57">
        <v>65459</v>
      </c>
      <c r="G12" s="58">
        <v>78518</v>
      </c>
      <c r="H12" s="58">
        <f aca="true" t="shared" si="0" ref="H12:H20">SUM(F12:G12)</f>
        <v>143977</v>
      </c>
      <c r="I12" s="36">
        <v>143841</v>
      </c>
      <c r="J12" s="44">
        <f aca="true" t="shared" si="1" ref="J12:J35">H12-I12</f>
        <v>136</v>
      </c>
      <c r="K12" s="99" t="s">
        <v>36</v>
      </c>
      <c r="L12" s="100"/>
      <c r="M12" s="100"/>
      <c r="N12" s="100"/>
      <c r="O12" s="101"/>
      <c r="P12" s="57">
        <v>4942</v>
      </c>
      <c r="Q12" s="58">
        <v>5730</v>
      </c>
      <c r="R12" s="36">
        <f>SUM(P12:Q12)</f>
        <v>10672</v>
      </c>
      <c r="S12" s="36">
        <v>10663</v>
      </c>
      <c r="T12" s="44">
        <f aca="true" t="shared" si="2" ref="T12:T36">R12-S12</f>
        <v>9</v>
      </c>
    </row>
    <row r="13" spans="1:20" ht="24.75" customHeight="1" thickBot="1">
      <c r="A13" s="99" t="s">
        <v>15</v>
      </c>
      <c r="B13" s="100"/>
      <c r="C13" s="100"/>
      <c r="D13" s="100"/>
      <c r="E13" s="101"/>
      <c r="F13" s="57">
        <v>90562</v>
      </c>
      <c r="G13" s="58">
        <v>100783</v>
      </c>
      <c r="H13" s="58">
        <f t="shared" si="0"/>
        <v>191345</v>
      </c>
      <c r="I13" s="36">
        <v>191106</v>
      </c>
      <c r="J13" s="44">
        <f t="shared" si="1"/>
        <v>239</v>
      </c>
      <c r="K13" s="96" t="s">
        <v>37</v>
      </c>
      <c r="L13" s="97"/>
      <c r="M13" s="97"/>
      <c r="N13" s="97"/>
      <c r="O13" s="98"/>
      <c r="P13" s="59">
        <v>4282</v>
      </c>
      <c r="Q13" s="60">
        <v>4890</v>
      </c>
      <c r="R13" s="37">
        <f>SUM(P13:Q13)</f>
        <v>9172</v>
      </c>
      <c r="S13" s="37">
        <v>9176</v>
      </c>
      <c r="T13" s="45">
        <f t="shared" si="2"/>
        <v>-4</v>
      </c>
    </row>
    <row r="14" spans="1:20" ht="24.75" customHeight="1" thickBot="1">
      <c r="A14" s="99" t="s">
        <v>16</v>
      </c>
      <c r="B14" s="100"/>
      <c r="C14" s="100"/>
      <c r="D14" s="100"/>
      <c r="E14" s="101"/>
      <c r="F14" s="57">
        <v>12937</v>
      </c>
      <c r="G14" s="58">
        <v>14957</v>
      </c>
      <c r="H14" s="58">
        <f t="shared" si="0"/>
        <v>27894</v>
      </c>
      <c r="I14" s="36">
        <v>27876</v>
      </c>
      <c r="J14" s="44">
        <f t="shared" si="1"/>
        <v>18</v>
      </c>
      <c r="K14" s="93" t="s">
        <v>38</v>
      </c>
      <c r="L14" s="94"/>
      <c r="M14" s="94"/>
      <c r="N14" s="94"/>
      <c r="O14" s="95"/>
      <c r="P14" s="42">
        <f>SUM(P11:P13)</f>
        <v>14391</v>
      </c>
      <c r="Q14" s="41">
        <f>SUM(Q11:Q13)</f>
        <v>16822</v>
      </c>
      <c r="R14" s="53">
        <f>SUM(R11:R13)</f>
        <v>31213</v>
      </c>
      <c r="S14" s="53">
        <f>SUM(S11:S13)</f>
        <v>31214</v>
      </c>
      <c r="T14" s="46">
        <f t="shared" si="2"/>
        <v>-1</v>
      </c>
    </row>
    <row r="15" spans="1:20" ht="24.75" customHeight="1">
      <c r="A15" s="99" t="s">
        <v>17</v>
      </c>
      <c r="B15" s="100"/>
      <c r="C15" s="100"/>
      <c r="D15" s="100"/>
      <c r="E15" s="101"/>
      <c r="F15" s="57">
        <v>20874</v>
      </c>
      <c r="G15" s="58">
        <v>25217</v>
      </c>
      <c r="H15" s="58">
        <f t="shared" si="0"/>
        <v>46091</v>
      </c>
      <c r="I15" s="36">
        <v>46057</v>
      </c>
      <c r="J15" s="44">
        <f t="shared" si="1"/>
        <v>34</v>
      </c>
      <c r="K15" s="102" t="s">
        <v>40</v>
      </c>
      <c r="L15" s="103"/>
      <c r="M15" s="103"/>
      <c r="N15" s="103"/>
      <c r="O15" s="104"/>
      <c r="P15" s="55">
        <v>5202</v>
      </c>
      <c r="Q15" s="56">
        <v>5878</v>
      </c>
      <c r="R15" s="35">
        <f aca="true" t="shared" si="3" ref="R15:R21">SUM(P15:Q15)</f>
        <v>11080</v>
      </c>
      <c r="S15" s="35">
        <v>11081</v>
      </c>
      <c r="T15" s="43">
        <f t="shared" si="2"/>
        <v>-1</v>
      </c>
    </row>
    <row r="16" spans="1:20" ht="24.75" customHeight="1">
      <c r="A16" s="99" t="s">
        <v>18</v>
      </c>
      <c r="B16" s="100"/>
      <c r="C16" s="100"/>
      <c r="D16" s="100"/>
      <c r="E16" s="101"/>
      <c r="F16" s="57">
        <v>24406</v>
      </c>
      <c r="G16" s="57">
        <v>27002</v>
      </c>
      <c r="H16" s="58">
        <f t="shared" si="0"/>
        <v>51408</v>
      </c>
      <c r="I16" s="36">
        <v>51387</v>
      </c>
      <c r="J16" s="44">
        <f t="shared" si="1"/>
        <v>21</v>
      </c>
      <c r="K16" s="99" t="s">
        <v>41</v>
      </c>
      <c r="L16" s="100"/>
      <c r="M16" s="100"/>
      <c r="N16" s="100"/>
      <c r="O16" s="101"/>
      <c r="P16" s="57">
        <v>6232</v>
      </c>
      <c r="Q16" s="58">
        <v>6852</v>
      </c>
      <c r="R16" s="36">
        <f t="shared" si="3"/>
        <v>13084</v>
      </c>
      <c r="S16" s="36">
        <v>13078</v>
      </c>
      <c r="T16" s="44">
        <f t="shared" si="2"/>
        <v>6</v>
      </c>
    </row>
    <row r="17" spans="1:20" ht="24.75" customHeight="1">
      <c r="A17" s="99" t="s">
        <v>19</v>
      </c>
      <c r="B17" s="100"/>
      <c r="C17" s="100"/>
      <c r="D17" s="100"/>
      <c r="E17" s="101"/>
      <c r="F17" s="57">
        <v>16036</v>
      </c>
      <c r="G17" s="57">
        <v>16190</v>
      </c>
      <c r="H17" s="58">
        <f t="shared" si="0"/>
        <v>32226</v>
      </c>
      <c r="I17" s="36">
        <v>32192</v>
      </c>
      <c r="J17" s="44">
        <f t="shared" si="1"/>
        <v>34</v>
      </c>
      <c r="K17" s="99" t="s">
        <v>9</v>
      </c>
      <c r="L17" s="100"/>
      <c r="M17" s="100"/>
      <c r="N17" s="100"/>
      <c r="O17" s="101"/>
      <c r="P17" s="57">
        <v>4444</v>
      </c>
      <c r="Q17" s="58">
        <v>4670</v>
      </c>
      <c r="R17" s="36">
        <f t="shared" si="3"/>
        <v>9114</v>
      </c>
      <c r="S17" s="36">
        <v>9108</v>
      </c>
      <c r="T17" s="44">
        <f t="shared" si="2"/>
        <v>6</v>
      </c>
    </row>
    <row r="18" spans="1:20" ht="24.75" customHeight="1">
      <c r="A18" s="99" t="s">
        <v>6</v>
      </c>
      <c r="B18" s="100"/>
      <c r="C18" s="100"/>
      <c r="D18" s="100"/>
      <c r="E18" s="101"/>
      <c r="F18" s="57">
        <v>23150</v>
      </c>
      <c r="G18" s="57">
        <v>24624</v>
      </c>
      <c r="H18" s="58">
        <f t="shared" si="0"/>
        <v>47774</v>
      </c>
      <c r="I18" s="36">
        <v>47754</v>
      </c>
      <c r="J18" s="44">
        <f t="shared" si="1"/>
        <v>20</v>
      </c>
      <c r="K18" s="99" t="s">
        <v>42</v>
      </c>
      <c r="L18" s="100"/>
      <c r="M18" s="100"/>
      <c r="N18" s="100"/>
      <c r="O18" s="101"/>
      <c r="P18" s="57">
        <v>1919</v>
      </c>
      <c r="Q18" s="58">
        <v>1875</v>
      </c>
      <c r="R18" s="36">
        <f t="shared" si="3"/>
        <v>3794</v>
      </c>
      <c r="S18" s="36">
        <v>3793</v>
      </c>
      <c r="T18" s="44">
        <f t="shared" si="2"/>
        <v>1</v>
      </c>
    </row>
    <row r="19" spans="1:20" ht="24.75" customHeight="1">
      <c r="A19" s="99" t="s">
        <v>20</v>
      </c>
      <c r="B19" s="100"/>
      <c r="C19" s="100"/>
      <c r="D19" s="100"/>
      <c r="E19" s="101"/>
      <c r="F19" s="57">
        <v>12569</v>
      </c>
      <c r="G19" s="57">
        <v>14463</v>
      </c>
      <c r="H19" s="58">
        <f t="shared" si="0"/>
        <v>27032</v>
      </c>
      <c r="I19" s="36">
        <v>27008</v>
      </c>
      <c r="J19" s="44">
        <f t="shared" si="1"/>
        <v>24</v>
      </c>
      <c r="K19" s="99" t="s">
        <v>10</v>
      </c>
      <c r="L19" s="100"/>
      <c r="M19" s="100"/>
      <c r="N19" s="100"/>
      <c r="O19" s="101"/>
      <c r="P19" s="57">
        <v>7052</v>
      </c>
      <c r="Q19" s="58">
        <v>7558</v>
      </c>
      <c r="R19" s="36">
        <f t="shared" si="3"/>
        <v>14610</v>
      </c>
      <c r="S19" s="36">
        <v>14599</v>
      </c>
      <c r="T19" s="44">
        <f t="shared" si="2"/>
        <v>11</v>
      </c>
    </row>
    <row r="20" spans="1:20" ht="24.75" customHeight="1" thickBot="1">
      <c r="A20" s="96" t="s">
        <v>7</v>
      </c>
      <c r="B20" s="97"/>
      <c r="C20" s="97"/>
      <c r="D20" s="97"/>
      <c r="E20" s="98"/>
      <c r="F20" s="59">
        <v>12246</v>
      </c>
      <c r="G20" s="59">
        <v>14032</v>
      </c>
      <c r="H20" s="60">
        <f t="shared" si="0"/>
        <v>26278</v>
      </c>
      <c r="I20" s="37">
        <v>26276</v>
      </c>
      <c r="J20" s="45">
        <f t="shared" si="1"/>
        <v>2</v>
      </c>
      <c r="K20" s="99" t="s">
        <v>43</v>
      </c>
      <c r="L20" s="100"/>
      <c r="M20" s="100"/>
      <c r="N20" s="100"/>
      <c r="O20" s="101"/>
      <c r="P20" s="57">
        <v>4716</v>
      </c>
      <c r="Q20" s="58">
        <v>3866</v>
      </c>
      <c r="R20" s="36">
        <f t="shared" si="3"/>
        <v>8582</v>
      </c>
      <c r="S20" s="36">
        <v>8596</v>
      </c>
      <c r="T20" s="44">
        <f t="shared" si="2"/>
        <v>-14</v>
      </c>
    </row>
    <row r="21" spans="1:20" ht="24.75" customHeight="1" thickBot="1">
      <c r="A21" s="93" t="s">
        <v>21</v>
      </c>
      <c r="B21" s="94"/>
      <c r="C21" s="94"/>
      <c r="D21" s="94"/>
      <c r="E21" s="95"/>
      <c r="F21" s="42">
        <f>SUM(F11:F20)</f>
        <v>387795</v>
      </c>
      <c r="G21" s="42">
        <f>SUM(G11:G20)</f>
        <v>443971</v>
      </c>
      <c r="H21" s="38">
        <f>SUM(H11:H20)</f>
        <v>831766</v>
      </c>
      <c r="I21" s="38">
        <f>SUM(I11:I20)</f>
        <v>831014</v>
      </c>
      <c r="J21" s="46">
        <f t="shared" si="1"/>
        <v>752</v>
      </c>
      <c r="K21" s="96" t="s">
        <v>11</v>
      </c>
      <c r="L21" s="97"/>
      <c r="M21" s="97"/>
      <c r="N21" s="97"/>
      <c r="O21" s="98"/>
      <c r="P21" s="59">
        <v>10056</v>
      </c>
      <c r="Q21" s="60">
        <v>10865</v>
      </c>
      <c r="R21" s="37">
        <f t="shared" si="3"/>
        <v>20921</v>
      </c>
      <c r="S21" s="37">
        <v>20895</v>
      </c>
      <c r="T21" s="45">
        <f t="shared" si="2"/>
        <v>26</v>
      </c>
    </row>
    <row r="22" spans="1:20" ht="24.75" customHeight="1" thickBot="1">
      <c r="A22" s="102" t="s">
        <v>22</v>
      </c>
      <c r="B22" s="103"/>
      <c r="C22" s="103"/>
      <c r="D22" s="103"/>
      <c r="E22" s="104"/>
      <c r="F22" s="55">
        <v>4394</v>
      </c>
      <c r="G22" s="56">
        <v>4827</v>
      </c>
      <c r="H22" s="35">
        <f>SUM(F22:G22)</f>
        <v>9221</v>
      </c>
      <c r="I22" s="35">
        <v>9220</v>
      </c>
      <c r="J22" s="43">
        <f t="shared" si="1"/>
        <v>1</v>
      </c>
      <c r="K22" s="93" t="s">
        <v>44</v>
      </c>
      <c r="L22" s="94"/>
      <c r="M22" s="94"/>
      <c r="N22" s="94"/>
      <c r="O22" s="95"/>
      <c r="P22" s="42">
        <f>SUM(P15:P21)</f>
        <v>39621</v>
      </c>
      <c r="Q22" s="41">
        <f>SUM(Q15:Q21)</f>
        <v>41564</v>
      </c>
      <c r="R22" s="38">
        <f>SUM(R15:R21)</f>
        <v>81185</v>
      </c>
      <c r="S22" s="38">
        <f>SUM(S15:S21)</f>
        <v>81150</v>
      </c>
      <c r="T22" s="46">
        <f t="shared" si="2"/>
        <v>35</v>
      </c>
    </row>
    <row r="23" spans="1:20" ht="24.75" customHeight="1">
      <c r="A23" s="99" t="s">
        <v>23</v>
      </c>
      <c r="B23" s="100"/>
      <c r="C23" s="100"/>
      <c r="D23" s="100"/>
      <c r="E23" s="101"/>
      <c r="F23" s="57">
        <v>1078</v>
      </c>
      <c r="G23" s="58">
        <v>1178</v>
      </c>
      <c r="H23" s="36">
        <f>SUM(F23:G23)</f>
        <v>2256</v>
      </c>
      <c r="I23" s="36">
        <v>2257</v>
      </c>
      <c r="J23" s="44">
        <f t="shared" si="1"/>
        <v>-1</v>
      </c>
      <c r="K23" s="102" t="s">
        <v>45</v>
      </c>
      <c r="L23" s="103"/>
      <c r="M23" s="103"/>
      <c r="N23" s="103"/>
      <c r="O23" s="104"/>
      <c r="P23" s="55">
        <v>2183</v>
      </c>
      <c r="Q23" s="56">
        <v>2123</v>
      </c>
      <c r="R23" s="35">
        <f>SUM(P23:Q23)</f>
        <v>4306</v>
      </c>
      <c r="S23" s="35">
        <v>4298</v>
      </c>
      <c r="T23" s="43">
        <f t="shared" si="2"/>
        <v>8</v>
      </c>
    </row>
    <row r="24" spans="1:20" ht="24.75" customHeight="1">
      <c r="A24" s="99" t="s">
        <v>24</v>
      </c>
      <c r="B24" s="100"/>
      <c r="C24" s="100"/>
      <c r="D24" s="100"/>
      <c r="E24" s="101"/>
      <c r="F24" s="57">
        <v>1099</v>
      </c>
      <c r="G24" s="58">
        <v>1219</v>
      </c>
      <c r="H24" s="36">
        <f>SUM(F24:G24)</f>
        <v>2318</v>
      </c>
      <c r="I24" s="36">
        <v>2315</v>
      </c>
      <c r="J24" s="44">
        <f t="shared" si="1"/>
        <v>3</v>
      </c>
      <c r="K24" s="99" t="s">
        <v>46</v>
      </c>
      <c r="L24" s="100"/>
      <c r="M24" s="100"/>
      <c r="N24" s="100"/>
      <c r="O24" s="101"/>
      <c r="P24" s="57">
        <v>2734</v>
      </c>
      <c r="Q24" s="58">
        <v>2538</v>
      </c>
      <c r="R24" s="36">
        <f>SUM(P24:Q24)</f>
        <v>5272</v>
      </c>
      <c r="S24" s="36">
        <v>5258</v>
      </c>
      <c r="T24" s="44">
        <f t="shared" si="2"/>
        <v>14</v>
      </c>
    </row>
    <row r="25" spans="1:20" ht="24.75" customHeight="1" thickBot="1">
      <c r="A25" s="96" t="s">
        <v>25</v>
      </c>
      <c r="B25" s="97"/>
      <c r="C25" s="97"/>
      <c r="D25" s="97"/>
      <c r="E25" s="98"/>
      <c r="F25" s="59">
        <v>2405</v>
      </c>
      <c r="G25" s="59">
        <v>2673</v>
      </c>
      <c r="H25" s="37">
        <f>SUM(F25:G25)</f>
        <v>5078</v>
      </c>
      <c r="I25" s="37">
        <v>5082</v>
      </c>
      <c r="J25" s="45">
        <f t="shared" si="1"/>
        <v>-4</v>
      </c>
      <c r="K25" s="99" t="s">
        <v>47</v>
      </c>
      <c r="L25" s="100"/>
      <c r="M25" s="100"/>
      <c r="N25" s="100"/>
      <c r="O25" s="101"/>
      <c r="P25" s="57">
        <v>772</v>
      </c>
      <c r="Q25" s="58">
        <v>797</v>
      </c>
      <c r="R25" s="36">
        <f>SUM(P25:Q25)</f>
        <v>1569</v>
      </c>
      <c r="S25" s="36">
        <v>1568</v>
      </c>
      <c r="T25" s="44">
        <f t="shared" si="2"/>
        <v>1</v>
      </c>
    </row>
    <row r="26" spans="1:20" ht="24.75" customHeight="1" thickBot="1">
      <c r="A26" s="113" t="s">
        <v>26</v>
      </c>
      <c r="B26" s="114"/>
      <c r="C26" s="114"/>
      <c r="D26" s="114"/>
      <c r="E26" s="114"/>
      <c r="F26" s="42">
        <f>SUM(F22:F25)</f>
        <v>8976</v>
      </c>
      <c r="G26" s="41">
        <f>SUM(G22:G25)</f>
        <v>9897</v>
      </c>
      <c r="H26" s="41">
        <f>SUM(H22:H25)</f>
        <v>18873</v>
      </c>
      <c r="I26" s="38">
        <f>SUM(I22:I25)</f>
        <v>18874</v>
      </c>
      <c r="J26" s="46">
        <f t="shared" si="1"/>
        <v>-1</v>
      </c>
      <c r="K26" s="96" t="s">
        <v>48</v>
      </c>
      <c r="L26" s="97"/>
      <c r="M26" s="97"/>
      <c r="N26" s="97"/>
      <c r="O26" s="98"/>
      <c r="P26" s="59">
        <v>826</v>
      </c>
      <c r="Q26" s="60">
        <v>822</v>
      </c>
      <c r="R26" s="37">
        <f>SUM(P26:Q26)</f>
        <v>1648</v>
      </c>
      <c r="S26" s="37">
        <v>1652</v>
      </c>
      <c r="T26" s="45">
        <f t="shared" si="2"/>
        <v>-4</v>
      </c>
    </row>
    <row r="27" spans="1:20" ht="24.75" customHeight="1" thickBot="1">
      <c r="A27" s="102" t="s">
        <v>27</v>
      </c>
      <c r="B27" s="103"/>
      <c r="C27" s="103"/>
      <c r="D27" s="103"/>
      <c r="E27" s="104"/>
      <c r="F27" s="55">
        <v>3857</v>
      </c>
      <c r="G27" s="56">
        <v>4459</v>
      </c>
      <c r="H27" s="35">
        <f>SUM(F27:G27)</f>
        <v>8316</v>
      </c>
      <c r="I27" s="35">
        <v>8320</v>
      </c>
      <c r="J27" s="43">
        <f t="shared" si="1"/>
        <v>-4</v>
      </c>
      <c r="K27" s="93" t="s">
        <v>49</v>
      </c>
      <c r="L27" s="94"/>
      <c r="M27" s="94"/>
      <c r="N27" s="94"/>
      <c r="O27" s="95"/>
      <c r="P27" s="42">
        <f>SUM(P23:P26)</f>
        <v>6515</v>
      </c>
      <c r="Q27" s="41">
        <f>SUM(Q23:Q26)</f>
        <v>6280</v>
      </c>
      <c r="R27" s="38">
        <f>SUM(R23:R26)</f>
        <v>12795</v>
      </c>
      <c r="S27" s="38">
        <f>SUM(S23:S26)</f>
        <v>12776</v>
      </c>
      <c r="T27" s="46">
        <f t="shared" si="2"/>
        <v>19</v>
      </c>
    </row>
    <row r="28" spans="1:20" ht="24.75" customHeight="1" thickBot="1">
      <c r="A28" s="96" t="s">
        <v>28</v>
      </c>
      <c r="B28" s="97"/>
      <c r="C28" s="97"/>
      <c r="D28" s="97"/>
      <c r="E28" s="98"/>
      <c r="F28" s="59">
        <v>3232</v>
      </c>
      <c r="G28" s="60">
        <v>3631</v>
      </c>
      <c r="H28" s="37">
        <f>SUM(F28:G28)</f>
        <v>6863</v>
      </c>
      <c r="I28" s="37">
        <v>6860</v>
      </c>
      <c r="J28" s="45">
        <f t="shared" si="1"/>
        <v>3</v>
      </c>
      <c r="K28" s="102" t="s">
        <v>12</v>
      </c>
      <c r="L28" s="103"/>
      <c r="M28" s="103"/>
      <c r="N28" s="103"/>
      <c r="O28" s="104"/>
      <c r="P28" s="55">
        <v>3996</v>
      </c>
      <c r="Q28" s="56">
        <v>4351</v>
      </c>
      <c r="R28" s="35">
        <f aca="true" t="shared" si="4" ref="R28:R33">SUM(P28:Q28)</f>
        <v>8347</v>
      </c>
      <c r="S28" s="35">
        <v>8348</v>
      </c>
      <c r="T28" s="43">
        <f t="shared" si="2"/>
        <v>-1</v>
      </c>
    </row>
    <row r="29" spans="1:20" ht="24.75" customHeight="1" thickBot="1">
      <c r="A29" s="93" t="s">
        <v>29</v>
      </c>
      <c r="B29" s="94"/>
      <c r="C29" s="94"/>
      <c r="D29" s="94"/>
      <c r="E29" s="95"/>
      <c r="F29" s="42">
        <f>SUM(F27:F28)</f>
        <v>7089</v>
      </c>
      <c r="G29" s="41">
        <f>SUM(G27:G28)</f>
        <v>8090</v>
      </c>
      <c r="H29" s="38">
        <f>SUM(H27:H28)</f>
        <v>15179</v>
      </c>
      <c r="I29" s="38">
        <f>SUM(I27:I28)</f>
        <v>15180</v>
      </c>
      <c r="J29" s="46">
        <f t="shared" si="1"/>
        <v>-1</v>
      </c>
      <c r="K29" s="99" t="s">
        <v>13</v>
      </c>
      <c r="L29" s="100"/>
      <c r="M29" s="100"/>
      <c r="N29" s="100"/>
      <c r="O29" s="101"/>
      <c r="P29" s="57">
        <v>6937</v>
      </c>
      <c r="Q29" s="58">
        <v>7579</v>
      </c>
      <c r="R29" s="36">
        <f t="shared" si="4"/>
        <v>14516</v>
      </c>
      <c r="S29" s="36">
        <v>14524</v>
      </c>
      <c r="T29" s="44">
        <f t="shared" si="2"/>
        <v>-8</v>
      </c>
    </row>
    <row r="30" spans="1:20" ht="24.75" customHeight="1" thickBot="1">
      <c r="A30" s="115" t="s">
        <v>30</v>
      </c>
      <c r="B30" s="116"/>
      <c r="C30" s="116"/>
      <c r="D30" s="116"/>
      <c r="E30" s="117"/>
      <c r="F30" s="61">
        <v>521</v>
      </c>
      <c r="G30" s="62">
        <v>599</v>
      </c>
      <c r="H30" s="39">
        <f>SUM(F30:G30)</f>
        <v>1120</v>
      </c>
      <c r="I30" s="39">
        <v>1120</v>
      </c>
      <c r="J30" s="47">
        <f t="shared" si="1"/>
        <v>0</v>
      </c>
      <c r="K30" s="99" t="s">
        <v>50</v>
      </c>
      <c r="L30" s="100"/>
      <c r="M30" s="100"/>
      <c r="N30" s="100"/>
      <c r="O30" s="101"/>
      <c r="P30" s="57">
        <v>2215</v>
      </c>
      <c r="Q30" s="58">
        <v>2369</v>
      </c>
      <c r="R30" s="36">
        <f t="shared" si="4"/>
        <v>4584</v>
      </c>
      <c r="S30" s="36">
        <v>4602</v>
      </c>
      <c r="T30" s="44">
        <f t="shared" si="2"/>
        <v>-18</v>
      </c>
    </row>
    <row r="31" spans="1:20" ht="24.75" customHeight="1" thickBot="1">
      <c r="A31" s="93" t="s">
        <v>31</v>
      </c>
      <c r="B31" s="94"/>
      <c r="C31" s="94"/>
      <c r="D31" s="94"/>
      <c r="E31" s="95"/>
      <c r="F31" s="42">
        <f>SUM(F30:F30)</f>
        <v>521</v>
      </c>
      <c r="G31" s="41">
        <f>SUM(G30:G30)</f>
        <v>599</v>
      </c>
      <c r="H31" s="38">
        <f>SUM(H30:H30)</f>
        <v>1120</v>
      </c>
      <c r="I31" s="38">
        <f>SUM(I30)</f>
        <v>1120</v>
      </c>
      <c r="J31" s="46">
        <f t="shared" si="1"/>
        <v>0</v>
      </c>
      <c r="K31" s="99" t="s">
        <v>51</v>
      </c>
      <c r="L31" s="100"/>
      <c r="M31" s="100"/>
      <c r="N31" s="100"/>
      <c r="O31" s="101"/>
      <c r="P31" s="57">
        <v>7216</v>
      </c>
      <c r="Q31" s="58">
        <v>8029</v>
      </c>
      <c r="R31" s="36">
        <f t="shared" si="4"/>
        <v>15245</v>
      </c>
      <c r="S31" s="36">
        <v>15247</v>
      </c>
      <c r="T31" s="44">
        <f t="shared" si="2"/>
        <v>-2</v>
      </c>
    </row>
    <row r="32" spans="1:20" ht="24.75" customHeight="1">
      <c r="A32" s="102" t="s">
        <v>32</v>
      </c>
      <c r="B32" s="103"/>
      <c r="C32" s="103"/>
      <c r="D32" s="103"/>
      <c r="E32" s="104"/>
      <c r="F32" s="55">
        <v>5809</v>
      </c>
      <c r="G32" s="56">
        <v>6772</v>
      </c>
      <c r="H32" s="35">
        <f>SUM(F32:G32)</f>
        <v>12581</v>
      </c>
      <c r="I32" s="35">
        <v>12601</v>
      </c>
      <c r="J32" s="43">
        <f t="shared" si="1"/>
        <v>-20</v>
      </c>
      <c r="K32" s="99" t="s">
        <v>52</v>
      </c>
      <c r="L32" s="100"/>
      <c r="M32" s="100"/>
      <c r="N32" s="100"/>
      <c r="O32" s="101"/>
      <c r="P32" s="57">
        <v>5682</v>
      </c>
      <c r="Q32" s="58">
        <v>5723</v>
      </c>
      <c r="R32" s="36">
        <f t="shared" si="4"/>
        <v>11405</v>
      </c>
      <c r="S32" s="36">
        <v>11412</v>
      </c>
      <c r="T32" s="44">
        <f t="shared" si="2"/>
        <v>-7</v>
      </c>
    </row>
    <row r="33" spans="1:20" ht="24.75" customHeight="1" thickBot="1">
      <c r="A33" s="99" t="s">
        <v>8</v>
      </c>
      <c r="B33" s="100"/>
      <c r="C33" s="100"/>
      <c r="D33" s="100"/>
      <c r="E33" s="101"/>
      <c r="F33" s="57">
        <v>3682</v>
      </c>
      <c r="G33" s="58">
        <v>4407</v>
      </c>
      <c r="H33" s="36">
        <f>SUM(F33:G33)</f>
        <v>8089</v>
      </c>
      <c r="I33" s="36">
        <v>8089</v>
      </c>
      <c r="J33" s="44">
        <f t="shared" si="1"/>
        <v>0</v>
      </c>
      <c r="K33" s="96" t="s">
        <v>53</v>
      </c>
      <c r="L33" s="97"/>
      <c r="M33" s="97"/>
      <c r="N33" s="97"/>
      <c r="O33" s="98"/>
      <c r="P33" s="59">
        <v>1021</v>
      </c>
      <c r="Q33" s="60">
        <v>1044</v>
      </c>
      <c r="R33" s="37">
        <f t="shared" si="4"/>
        <v>2065</v>
      </c>
      <c r="S33" s="37">
        <v>2065</v>
      </c>
      <c r="T33" s="45">
        <f t="shared" si="2"/>
        <v>0</v>
      </c>
    </row>
    <row r="34" spans="1:20" ht="24.75" customHeight="1" thickBot="1">
      <c r="A34" s="96" t="s">
        <v>33</v>
      </c>
      <c r="B34" s="97"/>
      <c r="C34" s="97"/>
      <c r="D34" s="97"/>
      <c r="E34" s="98"/>
      <c r="F34" s="59">
        <v>3083</v>
      </c>
      <c r="G34" s="60">
        <v>3444</v>
      </c>
      <c r="H34" s="37">
        <f>SUM(F34:G34)</f>
        <v>6527</v>
      </c>
      <c r="I34" s="37">
        <v>6523</v>
      </c>
      <c r="J34" s="45">
        <f t="shared" si="1"/>
        <v>4</v>
      </c>
      <c r="K34" s="93" t="s">
        <v>54</v>
      </c>
      <c r="L34" s="94"/>
      <c r="M34" s="94"/>
      <c r="N34" s="94"/>
      <c r="O34" s="95"/>
      <c r="P34" s="42">
        <f>SUM(P28:P33)</f>
        <v>27067</v>
      </c>
      <c r="Q34" s="49">
        <f>SUM(Q28:Q33)</f>
        <v>29095</v>
      </c>
      <c r="R34" s="38">
        <f>SUM(R28:R33)</f>
        <v>56162</v>
      </c>
      <c r="S34" s="38">
        <f>SUM(S28:S33)</f>
        <v>56198</v>
      </c>
      <c r="T34" s="46">
        <f t="shared" si="2"/>
        <v>-36</v>
      </c>
    </row>
    <row r="35" spans="1:20" ht="24.75" customHeight="1" thickBot="1">
      <c r="A35" s="93" t="s">
        <v>34</v>
      </c>
      <c r="B35" s="94"/>
      <c r="C35" s="94"/>
      <c r="D35" s="94"/>
      <c r="E35" s="95"/>
      <c r="F35" s="42">
        <f>SUM(F32:F34)</f>
        <v>12574</v>
      </c>
      <c r="G35" s="41">
        <f>SUM(G32:G34)</f>
        <v>14623</v>
      </c>
      <c r="H35" s="38">
        <f>SUM(H32:H34)</f>
        <v>27197</v>
      </c>
      <c r="I35" s="38">
        <f>SUM(I32:I34)</f>
        <v>27213</v>
      </c>
      <c r="J35" s="46">
        <f t="shared" si="1"/>
        <v>-16</v>
      </c>
      <c r="K35" s="121" t="s">
        <v>55</v>
      </c>
      <c r="L35" s="122"/>
      <c r="M35" s="122"/>
      <c r="N35" s="122"/>
      <c r="O35" s="123"/>
      <c r="P35" s="50">
        <f>SUM(F26,F29,F31,F35,P14,P22,P27,P34)</f>
        <v>116754</v>
      </c>
      <c r="Q35" s="51">
        <f>SUM(G26,G29,G31,G35,Q14,Q22,Q27,Q34)</f>
        <v>126970</v>
      </c>
      <c r="R35" s="40">
        <f>SUM(H26,H29,H31,H35,R14,R22,R27,R34)</f>
        <v>243724</v>
      </c>
      <c r="S35" s="40">
        <f>I26+I29+I31+I35+S14+S22+S27+S34</f>
        <v>243725</v>
      </c>
      <c r="T35" s="54">
        <f t="shared" si="2"/>
        <v>-1</v>
      </c>
    </row>
    <row r="36" spans="11:20" ht="36.75" customHeight="1" thickBot="1" thickTop="1">
      <c r="K36" s="118" t="s">
        <v>56</v>
      </c>
      <c r="L36" s="119"/>
      <c r="M36" s="119"/>
      <c r="N36" s="119"/>
      <c r="O36" s="120"/>
      <c r="P36" s="52">
        <f>F21+P35</f>
        <v>504549</v>
      </c>
      <c r="Q36" s="52">
        <f>G21+Q35</f>
        <v>570941</v>
      </c>
      <c r="R36" s="2">
        <f>P36+Q36</f>
        <v>1075490</v>
      </c>
      <c r="S36" s="2">
        <f>I21+S35</f>
        <v>1074739</v>
      </c>
      <c r="T36" s="48">
        <f t="shared" si="2"/>
        <v>751</v>
      </c>
    </row>
    <row r="37" spans="11:20" ht="19.5" customHeight="1" thickTop="1">
      <c r="K37" s="86" t="s">
        <v>61</v>
      </c>
      <c r="L37" s="86"/>
      <c r="M37" s="86"/>
      <c r="N37" s="86"/>
      <c r="O37" s="86"/>
      <c r="P37" s="87"/>
      <c r="Q37" s="87"/>
      <c r="R37" s="87"/>
      <c r="S37" s="87"/>
      <c r="T37" s="87"/>
    </row>
    <row r="38" spans="11:20" ht="26.25" customHeight="1">
      <c r="K38" s="8"/>
      <c r="L38" s="9"/>
      <c r="M38" s="9"/>
      <c r="N38" s="9"/>
      <c r="O38" s="9"/>
      <c r="P38" s="10"/>
      <c r="Q38" s="10"/>
      <c r="R38" s="10"/>
      <c r="S38" s="10"/>
      <c r="T38" s="10"/>
    </row>
    <row r="39" spans="5:20" s="19" customFormat="1" ht="18.75" customHeight="1">
      <c r="E39" s="34"/>
      <c r="F39" s="131"/>
      <c r="G39" s="132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5:20" s="19" customFormat="1" ht="18.75" customHeight="1"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1" spans="11:20" ht="19.5" customHeight="1"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ht="19.5" customHeight="1"/>
    <row r="43" ht="16.5" customHeight="1"/>
    <row r="44" ht="16.5" customHeight="1"/>
    <row r="45" spans="1:21" ht="16.5" customHeight="1">
      <c r="A45" s="17"/>
      <c r="U45" s="18"/>
    </row>
    <row r="46" ht="16.5" customHeight="1">
      <c r="A46" s="17"/>
    </row>
    <row r="47" ht="16.5" customHeight="1"/>
    <row r="48" ht="16.5" customHeight="1">
      <c r="A48" s="17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/>
  <mergeCells count="71">
    <mergeCell ref="F39:G39"/>
    <mergeCell ref="A5:E5"/>
    <mergeCell ref="Q5:T5"/>
    <mergeCell ref="R6:R10"/>
    <mergeCell ref="F6:F10"/>
    <mergeCell ref="T6:T10"/>
    <mergeCell ref="K9:M10"/>
    <mergeCell ref="N6:O7"/>
    <mergeCell ref="P6:P10"/>
    <mergeCell ref="Q6:Q10"/>
    <mergeCell ref="J6:J10"/>
    <mergeCell ref="A34:E34"/>
    <mergeCell ref="K11:O11"/>
    <mergeCell ref="K12:O12"/>
    <mergeCell ref="K19:O19"/>
    <mergeCell ref="K33:O33"/>
    <mergeCell ref="K34:O34"/>
    <mergeCell ref="K29:O29"/>
    <mergeCell ref="K20:O20"/>
    <mergeCell ref="K17:O17"/>
    <mergeCell ref="K18:O18"/>
    <mergeCell ref="K36:O36"/>
    <mergeCell ref="A35:E35"/>
    <mergeCell ref="A32:E32"/>
    <mergeCell ref="A33:E33"/>
    <mergeCell ref="K22:O22"/>
    <mergeCell ref="K27:O27"/>
    <mergeCell ref="K35:O35"/>
    <mergeCell ref="K24:O24"/>
    <mergeCell ref="K28:O28"/>
    <mergeCell ref="K30:O30"/>
    <mergeCell ref="K23:O23"/>
    <mergeCell ref="K31:O31"/>
    <mergeCell ref="K32:O32"/>
    <mergeCell ref="K25:O25"/>
    <mergeCell ref="K26:O26"/>
    <mergeCell ref="A29:E29"/>
    <mergeCell ref="A31:E31"/>
    <mergeCell ref="A28:E28"/>
    <mergeCell ref="A30:E30"/>
    <mergeCell ref="A23:E23"/>
    <mergeCell ref="A24:E24"/>
    <mergeCell ref="A25:E25"/>
    <mergeCell ref="A27:E27"/>
    <mergeCell ref="A26:E26"/>
    <mergeCell ref="A16:E16"/>
    <mergeCell ref="A17:E17"/>
    <mergeCell ref="A18:E18"/>
    <mergeCell ref="A22:E22"/>
    <mergeCell ref="A21:E21"/>
    <mergeCell ref="A20:E20"/>
    <mergeCell ref="K15:O15"/>
    <mergeCell ref="K16:O16"/>
    <mergeCell ref="D6:E7"/>
    <mergeCell ref="A11:E11"/>
    <mergeCell ref="A9:C10"/>
    <mergeCell ref="G6:G10"/>
    <mergeCell ref="A12:E12"/>
    <mergeCell ref="A13:E13"/>
    <mergeCell ref="A14:E14"/>
    <mergeCell ref="A15:E15"/>
    <mergeCell ref="A1:T1"/>
    <mergeCell ref="K37:T37"/>
    <mergeCell ref="A3:T3"/>
    <mergeCell ref="H6:H10"/>
    <mergeCell ref="I6:I10"/>
    <mergeCell ref="S6:S10"/>
    <mergeCell ref="K14:O14"/>
    <mergeCell ref="K13:O13"/>
    <mergeCell ref="K21:O21"/>
    <mergeCell ref="A19:E19"/>
  </mergeCells>
  <printOptions horizontalCentered="1"/>
  <pageMargins left="0.7874015748031497" right="0.7874015748031497" top="0.7874015748031497" bottom="0.7874015748031497" header="0.5118110236220472" footer="0.5118110236220472"/>
  <pageSetup fitToHeight="0" fitToWidth="1" horizontalDpi="300" verticalDpi="3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view="pageBreakPreview" zoomScale="85" zoomScaleSheetLayoutView="85" zoomScalePageLayoutView="0" workbookViewId="0" topLeftCell="A1">
      <pane xSplit="5" ySplit="8" topLeftCell="F9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I14" sqref="I14"/>
    </sheetView>
  </sheetViews>
  <sheetFormatPr defaultColWidth="9.00390625" defaultRowHeight="13.5"/>
  <cols>
    <col min="1" max="5" width="2.625" style="30" customWidth="1"/>
    <col min="6" max="8" width="8.625" style="3" customWidth="1"/>
    <col min="9" max="9" width="9.625" style="5" customWidth="1"/>
    <col min="10" max="10" width="8.125" style="5" customWidth="1"/>
    <col min="11" max="15" width="2.625" style="30" customWidth="1"/>
    <col min="16" max="18" width="8.625" style="3" customWidth="1"/>
    <col min="19" max="19" width="9.625" style="5" customWidth="1"/>
    <col min="20" max="20" width="8.125" style="5" customWidth="1"/>
    <col min="21" max="16384" width="9.00390625" style="3" customWidth="1"/>
  </cols>
  <sheetData>
    <row r="1" spans="1:20" s="5" customFormat="1" ht="18.75" customHeight="1">
      <c r="A1" s="85" t="s">
        <v>65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s="5" customFormat="1" ht="18.75" customHeight="1">
      <c r="A2" s="1" t="s">
        <v>60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5" customFormat="1" ht="14.25" thickBot="1">
      <c r="A3" s="161"/>
      <c r="B3" s="161"/>
      <c r="C3" s="161"/>
      <c r="D3" s="161"/>
      <c r="E3" s="161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155" t="str">
        <f>'国内'!$Q$5</f>
        <v>令和4年6月21日現在</v>
      </c>
      <c r="R3" s="155"/>
      <c r="S3" s="155"/>
      <c r="T3" s="155"/>
    </row>
    <row r="4" spans="1:20" ht="9" customHeight="1">
      <c r="A4" s="21"/>
      <c r="B4" s="22"/>
      <c r="C4" s="22"/>
      <c r="D4" s="105" t="s">
        <v>2</v>
      </c>
      <c r="E4" s="156"/>
      <c r="F4" s="158" t="s">
        <v>3</v>
      </c>
      <c r="G4" s="89" t="s">
        <v>4</v>
      </c>
      <c r="H4" s="89" t="s">
        <v>1</v>
      </c>
      <c r="I4" s="92" t="str">
        <f>'国内'!$I$6</f>
        <v>R4.6.1
定時
登録日</v>
      </c>
      <c r="J4" s="128" t="s">
        <v>5</v>
      </c>
      <c r="K4" s="21"/>
      <c r="L4" s="22"/>
      <c r="M4" s="22"/>
      <c r="N4" s="105" t="s">
        <v>2</v>
      </c>
      <c r="O4" s="156"/>
      <c r="P4" s="162" t="s">
        <v>3</v>
      </c>
      <c r="Q4" s="165" t="s">
        <v>4</v>
      </c>
      <c r="R4" s="165" t="s">
        <v>1</v>
      </c>
      <c r="S4" s="92" t="str">
        <f>'国内'!$I$6</f>
        <v>R4.6.1
定時
登録日</v>
      </c>
      <c r="T4" s="128" t="s">
        <v>5</v>
      </c>
    </row>
    <row r="5" spans="1:20" ht="9" customHeight="1">
      <c r="A5" s="23"/>
      <c r="B5" s="24"/>
      <c r="C5" s="24"/>
      <c r="D5" s="107"/>
      <c r="E5" s="157"/>
      <c r="F5" s="159"/>
      <c r="G5" s="90"/>
      <c r="H5" s="90"/>
      <c r="I5" s="90"/>
      <c r="J5" s="129"/>
      <c r="K5" s="23"/>
      <c r="L5" s="24"/>
      <c r="M5" s="24"/>
      <c r="N5" s="107"/>
      <c r="O5" s="157"/>
      <c r="P5" s="163"/>
      <c r="Q5" s="166"/>
      <c r="R5" s="166"/>
      <c r="S5" s="90"/>
      <c r="T5" s="129"/>
    </row>
    <row r="6" spans="1:20" ht="9" customHeight="1">
      <c r="A6" s="23"/>
      <c r="B6" s="24"/>
      <c r="C6" s="24"/>
      <c r="D6" s="24"/>
      <c r="E6" s="28"/>
      <c r="F6" s="159"/>
      <c r="G6" s="90"/>
      <c r="H6" s="90"/>
      <c r="I6" s="90"/>
      <c r="J6" s="129"/>
      <c r="K6" s="23"/>
      <c r="L6" s="24"/>
      <c r="M6" s="24"/>
      <c r="N6" s="24"/>
      <c r="O6" s="28"/>
      <c r="P6" s="163"/>
      <c r="Q6" s="166"/>
      <c r="R6" s="166"/>
      <c r="S6" s="90"/>
      <c r="T6" s="129"/>
    </row>
    <row r="7" spans="1:20" ht="9" customHeight="1">
      <c r="A7" s="109" t="s">
        <v>39</v>
      </c>
      <c r="B7" s="110"/>
      <c r="C7" s="110"/>
      <c r="D7" s="24"/>
      <c r="E7" s="28"/>
      <c r="F7" s="159"/>
      <c r="G7" s="90"/>
      <c r="H7" s="90"/>
      <c r="I7" s="90"/>
      <c r="J7" s="129"/>
      <c r="K7" s="109" t="s">
        <v>39</v>
      </c>
      <c r="L7" s="110"/>
      <c r="M7" s="110"/>
      <c r="N7" s="24"/>
      <c r="O7" s="28"/>
      <c r="P7" s="163"/>
      <c r="Q7" s="166"/>
      <c r="R7" s="166"/>
      <c r="S7" s="90"/>
      <c r="T7" s="129"/>
    </row>
    <row r="8" spans="1:20" ht="9" customHeight="1" thickBot="1">
      <c r="A8" s="111"/>
      <c r="B8" s="112"/>
      <c r="C8" s="112"/>
      <c r="D8" s="26"/>
      <c r="E8" s="29"/>
      <c r="F8" s="160"/>
      <c r="G8" s="91"/>
      <c r="H8" s="91"/>
      <c r="I8" s="91"/>
      <c r="J8" s="130"/>
      <c r="K8" s="111"/>
      <c r="L8" s="112"/>
      <c r="M8" s="112"/>
      <c r="N8" s="26"/>
      <c r="O8" s="29"/>
      <c r="P8" s="164"/>
      <c r="Q8" s="167"/>
      <c r="R8" s="167"/>
      <c r="S8" s="91"/>
      <c r="T8" s="130"/>
    </row>
    <row r="9" spans="1:20" s="5" customFormat="1" ht="24.75" customHeight="1">
      <c r="A9" s="102" t="s">
        <v>14</v>
      </c>
      <c r="B9" s="103"/>
      <c r="C9" s="103"/>
      <c r="D9" s="103"/>
      <c r="E9" s="104"/>
      <c r="F9" s="55">
        <v>35</v>
      </c>
      <c r="G9" s="56">
        <v>60</v>
      </c>
      <c r="H9" s="56">
        <f>SUM(F9:G9)</f>
        <v>95</v>
      </c>
      <c r="I9" s="35">
        <v>95</v>
      </c>
      <c r="J9" s="63">
        <f>H9-I9</f>
        <v>0</v>
      </c>
      <c r="K9" s="152" t="s">
        <v>35</v>
      </c>
      <c r="L9" s="153"/>
      <c r="M9" s="153"/>
      <c r="N9" s="153"/>
      <c r="O9" s="154"/>
      <c r="P9" s="64">
        <v>2</v>
      </c>
      <c r="Q9" s="65">
        <v>1</v>
      </c>
      <c r="R9" s="66">
        <f>SUM(P9:Q9)</f>
        <v>3</v>
      </c>
      <c r="S9" s="66">
        <v>3</v>
      </c>
      <c r="T9" s="63">
        <f>R9-S9</f>
        <v>0</v>
      </c>
    </row>
    <row r="10" spans="1:20" s="5" customFormat="1" ht="24.75" customHeight="1">
      <c r="A10" s="99" t="s">
        <v>0</v>
      </c>
      <c r="B10" s="100"/>
      <c r="C10" s="100"/>
      <c r="D10" s="100"/>
      <c r="E10" s="101"/>
      <c r="F10" s="57">
        <v>24</v>
      </c>
      <c r="G10" s="58">
        <v>36</v>
      </c>
      <c r="H10" s="58">
        <f aca="true" t="shared" si="0" ref="H10:H18">SUM(F10:G10)</f>
        <v>60</v>
      </c>
      <c r="I10" s="36">
        <v>60</v>
      </c>
      <c r="J10" s="67">
        <f aca="true" t="shared" si="1" ref="J10:J33">H10-I10</f>
        <v>0</v>
      </c>
      <c r="K10" s="135" t="s">
        <v>36</v>
      </c>
      <c r="L10" s="136"/>
      <c r="M10" s="136"/>
      <c r="N10" s="136"/>
      <c r="O10" s="137"/>
      <c r="P10" s="68">
        <v>2</v>
      </c>
      <c r="Q10" s="69">
        <v>1</v>
      </c>
      <c r="R10" s="70">
        <f>SUM(P10:Q10)</f>
        <v>3</v>
      </c>
      <c r="S10" s="70">
        <v>3</v>
      </c>
      <c r="T10" s="67">
        <f aca="true" t="shared" si="2" ref="T10:T34">R10-S10</f>
        <v>0</v>
      </c>
    </row>
    <row r="11" spans="1:20" s="5" customFormat="1" ht="24.75" customHeight="1" thickBot="1">
      <c r="A11" s="99" t="s">
        <v>15</v>
      </c>
      <c r="B11" s="100"/>
      <c r="C11" s="100"/>
      <c r="D11" s="100"/>
      <c r="E11" s="101"/>
      <c r="F11" s="57">
        <v>25</v>
      </c>
      <c r="G11" s="58">
        <v>52</v>
      </c>
      <c r="H11" s="58">
        <f t="shared" si="0"/>
        <v>77</v>
      </c>
      <c r="I11" s="36">
        <v>76</v>
      </c>
      <c r="J11" s="67">
        <f t="shared" si="1"/>
        <v>1</v>
      </c>
      <c r="K11" s="141" t="s">
        <v>59</v>
      </c>
      <c r="L11" s="142"/>
      <c r="M11" s="142"/>
      <c r="N11" s="142"/>
      <c r="O11" s="143"/>
      <c r="P11" s="71">
        <v>0</v>
      </c>
      <c r="Q11" s="72">
        <v>0</v>
      </c>
      <c r="R11" s="73">
        <f>SUM(P11:Q11)</f>
        <v>0</v>
      </c>
      <c r="S11" s="73">
        <v>0</v>
      </c>
      <c r="T11" s="74">
        <f t="shared" si="2"/>
        <v>0</v>
      </c>
    </row>
    <row r="12" spans="1:20" s="5" customFormat="1" ht="24.75" customHeight="1" thickBot="1">
      <c r="A12" s="99" t="s">
        <v>16</v>
      </c>
      <c r="B12" s="100"/>
      <c r="C12" s="100"/>
      <c r="D12" s="100"/>
      <c r="E12" s="101"/>
      <c r="F12" s="57">
        <v>5</v>
      </c>
      <c r="G12" s="58">
        <v>6</v>
      </c>
      <c r="H12" s="58">
        <f t="shared" si="0"/>
        <v>11</v>
      </c>
      <c r="I12" s="36">
        <v>11</v>
      </c>
      <c r="J12" s="67">
        <f t="shared" si="1"/>
        <v>0</v>
      </c>
      <c r="K12" s="138" t="s">
        <v>38</v>
      </c>
      <c r="L12" s="139"/>
      <c r="M12" s="139"/>
      <c r="N12" s="139"/>
      <c r="O12" s="140"/>
      <c r="P12" s="75">
        <f>SUM(P9:P11)</f>
        <v>4</v>
      </c>
      <c r="Q12" s="75">
        <f>SUM(Q9:Q11)</f>
        <v>2</v>
      </c>
      <c r="R12" s="75">
        <f>SUM(R9:R11)</f>
        <v>6</v>
      </c>
      <c r="S12" s="75">
        <f>SUM(S9:S11)</f>
        <v>6</v>
      </c>
      <c r="T12" s="76">
        <f t="shared" si="2"/>
        <v>0</v>
      </c>
    </row>
    <row r="13" spans="1:20" s="5" customFormat="1" ht="24.75" customHeight="1">
      <c r="A13" s="99" t="s">
        <v>17</v>
      </c>
      <c r="B13" s="100"/>
      <c r="C13" s="100"/>
      <c r="D13" s="100"/>
      <c r="E13" s="101"/>
      <c r="F13" s="57">
        <v>3</v>
      </c>
      <c r="G13" s="58">
        <v>11</v>
      </c>
      <c r="H13" s="58">
        <f t="shared" si="0"/>
        <v>14</v>
      </c>
      <c r="I13" s="36">
        <v>14</v>
      </c>
      <c r="J13" s="67">
        <f t="shared" si="1"/>
        <v>0</v>
      </c>
      <c r="K13" s="152" t="s">
        <v>40</v>
      </c>
      <c r="L13" s="153"/>
      <c r="M13" s="153"/>
      <c r="N13" s="153"/>
      <c r="O13" s="154"/>
      <c r="P13" s="64">
        <v>2</v>
      </c>
      <c r="Q13" s="65">
        <v>4</v>
      </c>
      <c r="R13" s="66">
        <f aca="true" t="shared" si="3" ref="R13:R19">SUM(P13:Q13)</f>
        <v>6</v>
      </c>
      <c r="S13" s="66">
        <v>6</v>
      </c>
      <c r="T13" s="63">
        <f t="shared" si="2"/>
        <v>0</v>
      </c>
    </row>
    <row r="14" spans="1:20" s="5" customFormat="1" ht="24.75" customHeight="1">
      <c r="A14" s="99" t="s">
        <v>18</v>
      </c>
      <c r="B14" s="100"/>
      <c r="C14" s="100"/>
      <c r="D14" s="100"/>
      <c r="E14" s="101"/>
      <c r="F14" s="57">
        <v>8</v>
      </c>
      <c r="G14" s="57">
        <v>22</v>
      </c>
      <c r="H14" s="58">
        <f t="shared" si="0"/>
        <v>30</v>
      </c>
      <c r="I14" s="36">
        <v>30</v>
      </c>
      <c r="J14" s="67">
        <f t="shared" si="1"/>
        <v>0</v>
      </c>
      <c r="K14" s="135" t="s">
        <v>41</v>
      </c>
      <c r="L14" s="136"/>
      <c r="M14" s="136"/>
      <c r="N14" s="136"/>
      <c r="O14" s="137"/>
      <c r="P14" s="68">
        <v>1</v>
      </c>
      <c r="Q14" s="69">
        <v>0</v>
      </c>
      <c r="R14" s="70">
        <f t="shared" si="3"/>
        <v>1</v>
      </c>
      <c r="S14" s="70">
        <v>1</v>
      </c>
      <c r="T14" s="67">
        <f t="shared" si="2"/>
        <v>0</v>
      </c>
    </row>
    <row r="15" spans="1:20" s="5" customFormat="1" ht="24.75" customHeight="1">
      <c r="A15" s="99" t="s">
        <v>19</v>
      </c>
      <c r="B15" s="100"/>
      <c r="C15" s="100"/>
      <c r="D15" s="100"/>
      <c r="E15" s="101"/>
      <c r="F15" s="57">
        <v>4</v>
      </c>
      <c r="G15" s="57">
        <v>39</v>
      </c>
      <c r="H15" s="58">
        <f t="shared" si="0"/>
        <v>43</v>
      </c>
      <c r="I15" s="36">
        <v>43</v>
      </c>
      <c r="J15" s="67">
        <f t="shared" si="1"/>
        <v>0</v>
      </c>
      <c r="K15" s="135" t="s">
        <v>9</v>
      </c>
      <c r="L15" s="136"/>
      <c r="M15" s="136"/>
      <c r="N15" s="136"/>
      <c r="O15" s="137"/>
      <c r="P15" s="68">
        <v>5</v>
      </c>
      <c r="Q15" s="69">
        <v>3</v>
      </c>
      <c r="R15" s="70">
        <f t="shared" si="3"/>
        <v>8</v>
      </c>
      <c r="S15" s="70">
        <v>8</v>
      </c>
      <c r="T15" s="67">
        <f t="shared" si="2"/>
        <v>0</v>
      </c>
    </row>
    <row r="16" spans="1:20" s="5" customFormat="1" ht="24.75" customHeight="1">
      <c r="A16" s="99" t="s">
        <v>6</v>
      </c>
      <c r="B16" s="100"/>
      <c r="C16" s="100"/>
      <c r="D16" s="100"/>
      <c r="E16" s="101"/>
      <c r="F16" s="57">
        <v>0</v>
      </c>
      <c r="G16" s="57">
        <v>5</v>
      </c>
      <c r="H16" s="58">
        <f t="shared" si="0"/>
        <v>5</v>
      </c>
      <c r="I16" s="36">
        <v>4</v>
      </c>
      <c r="J16" s="67">
        <f t="shared" si="1"/>
        <v>1</v>
      </c>
      <c r="K16" s="135" t="s">
        <v>42</v>
      </c>
      <c r="L16" s="136"/>
      <c r="M16" s="136"/>
      <c r="N16" s="136"/>
      <c r="O16" s="137"/>
      <c r="P16" s="68">
        <v>0</v>
      </c>
      <c r="Q16" s="69">
        <v>1</v>
      </c>
      <c r="R16" s="70">
        <f t="shared" si="3"/>
        <v>1</v>
      </c>
      <c r="S16" s="70">
        <v>1</v>
      </c>
      <c r="T16" s="67">
        <f t="shared" si="2"/>
        <v>0</v>
      </c>
    </row>
    <row r="17" spans="1:20" s="5" customFormat="1" ht="24.75" customHeight="1">
      <c r="A17" s="99" t="s">
        <v>20</v>
      </c>
      <c r="B17" s="100"/>
      <c r="C17" s="100"/>
      <c r="D17" s="100"/>
      <c r="E17" s="101"/>
      <c r="F17" s="57">
        <v>6</v>
      </c>
      <c r="G17" s="57">
        <v>11</v>
      </c>
      <c r="H17" s="58">
        <f t="shared" si="0"/>
        <v>17</v>
      </c>
      <c r="I17" s="36">
        <v>17</v>
      </c>
      <c r="J17" s="67">
        <f t="shared" si="1"/>
        <v>0</v>
      </c>
      <c r="K17" s="135" t="s">
        <v>57</v>
      </c>
      <c r="L17" s="136"/>
      <c r="M17" s="136"/>
      <c r="N17" s="136"/>
      <c r="O17" s="137"/>
      <c r="P17" s="68">
        <v>1</v>
      </c>
      <c r="Q17" s="69">
        <v>3</v>
      </c>
      <c r="R17" s="70">
        <f t="shared" si="3"/>
        <v>4</v>
      </c>
      <c r="S17" s="70">
        <v>4</v>
      </c>
      <c r="T17" s="67">
        <f t="shared" si="2"/>
        <v>0</v>
      </c>
    </row>
    <row r="18" spans="1:20" s="5" customFormat="1" ht="24.75" customHeight="1" thickBot="1">
      <c r="A18" s="96" t="s">
        <v>7</v>
      </c>
      <c r="B18" s="97"/>
      <c r="C18" s="97"/>
      <c r="D18" s="97"/>
      <c r="E18" s="98"/>
      <c r="F18" s="59">
        <v>7</v>
      </c>
      <c r="G18" s="59">
        <v>9</v>
      </c>
      <c r="H18" s="60">
        <f t="shared" si="0"/>
        <v>16</v>
      </c>
      <c r="I18" s="37">
        <v>16</v>
      </c>
      <c r="J18" s="74">
        <f t="shared" si="1"/>
        <v>0</v>
      </c>
      <c r="K18" s="135" t="s">
        <v>43</v>
      </c>
      <c r="L18" s="136"/>
      <c r="M18" s="136"/>
      <c r="N18" s="136"/>
      <c r="O18" s="137"/>
      <c r="P18" s="68">
        <v>2</v>
      </c>
      <c r="Q18" s="69">
        <v>2</v>
      </c>
      <c r="R18" s="70">
        <f t="shared" si="3"/>
        <v>4</v>
      </c>
      <c r="S18" s="70">
        <v>4</v>
      </c>
      <c r="T18" s="67">
        <f t="shared" si="2"/>
        <v>0</v>
      </c>
    </row>
    <row r="19" spans="1:20" s="5" customFormat="1" ht="24.75" customHeight="1" thickBot="1">
      <c r="A19" s="93" t="s">
        <v>21</v>
      </c>
      <c r="B19" s="94"/>
      <c r="C19" s="94"/>
      <c r="D19" s="94"/>
      <c r="E19" s="95"/>
      <c r="F19" s="38">
        <f>SUM(F9:F18)</f>
        <v>117</v>
      </c>
      <c r="G19" s="38">
        <f>SUM(G9:G18)</f>
        <v>251</v>
      </c>
      <c r="H19" s="38">
        <f>SUM(H9:H18)</f>
        <v>368</v>
      </c>
      <c r="I19" s="38">
        <f>SUM(I9:I18)</f>
        <v>366</v>
      </c>
      <c r="J19" s="76">
        <f t="shared" si="1"/>
        <v>2</v>
      </c>
      <c r="K19" s="141" t="s">
        <v>11</v>
      </c>
      <c r="L19" s="142"/>
      <c r="M19" s="142"/>
      <c r="N19" s="142"/>
      <c r="O19" s="143"/>
      <c r="P19" s="71">
        <v>0</v>
      </c>
      <c r="Q19" s="72">
        <v>4</v>
      </c>
      <c r="R19" s="73">
        <f t="shared" si="3"/>
        <v>4</v>
      </c>
      <c r="S19" s="73">
        <v>4</v>
      </c>
      <c r="T19" s="74">
        <f t="shared" si="2"/>
        <v>0</v>
      </c>
    </row>
    <row r="20" spans="1:20" s="5" customFormat="1" ht="24.75" customHeight="1" thickBot="1">
      <c r="A20" s="102" t="s">
        <v>22</v>
      </c>
      <c r="B20" s="103"/>
      <c r="C20" s="103"/>
      <c r="D20" s="103"/>
      <c r="E20" s="104"/>
      <c r="F20" s="55">
        <v>0</v>
      </c>
      <c r="G20" s="56">
        <v>3</v>
      </c>
      <c r="H20" s="35">
        <f>SUM(F20:G20)</f>
        <v>3</v>
      </c>
      <c r="I20" s="35">
        <v>3</v>
      </c>
      <c r="J20" s="63">
        <f t="shared" si="1"/>
        <v>0</v>
      </c>
      <c r="K20" s="138" t="s">
        <v>44</v>
      </c>
      <c r="L20" s="139"/>
      <c r="M20" s="139"/>
      <c r="N20" s="139"/>
      <c r="O20" s="140"/>
      <c r="P20" s="75">
        <f>SUM(P13:P19)</f>
        <v>11</v>
      </c>
      <c r="Q20" s="75">
        <f>SUM(Q13:Q19)</f>
        <v>17</v>
      </c>
      <c r="R20" s="75">
        <f>SUM(R13:R19)</f>
        <v>28</v>
      </c>
      <c r="S20" s="75">
        <f>SUM(S13:S19)</f>
        <v>28</v>
      </c>
      <c r="T20" s="76">
        <f t="shared" si="2"/>
        <v>0</v>
      </c>
    </row>
    <row r="21" spans="1:20" s="5" customFormat="1" ht="24.75" customHeight="1">
      <c r="A21" s="99" t="s">
        <v>23</v>
      </c>
      <c r="B21" s="100"/>
      <c r="C21" s="100"/>
      <c r="D21" s="100"/>
      <c r="E21" s="101"/>
      <c r="F21" s="57">
        <v>0</v>
      </c>
      <c r="G21" s="58">
        <v>1</v>
      </c>
      <c r="H21" s="36">
        <f>SUM(F21:G21)</f>
        <v>1</v>
      </c>
      <c r="I21" s="36">
        <v>1</v>
      </c>
      <c r="J21" s="67">
        <f t="shared" si="1"/>
        <v>0</v>
      </c>
      <c r="K21" s="152" t="s">
        <v>45</v>
      </c>
      <c r="L21" s="153"/>
      <c r="M21" s="153"/>
      <c r="N21" s="153"/>
      <c r="O21" s="154"/>
      <c r="P21" s="64">
        <v>0</v>
      </c>
      <c r="Q21" s="65">
        <v>2</v>
      </c>
      <c r="R21" s="66">
        <f>SUM(P21:Q21)</f>
        <v>2</v>
      </c>
      <c r="S21" s="66">
        <v>2</v>
      </c>
      <c r="T21" s="63">
        <f t="shared" si="2"/>
        <v>0</v>
      </c>
    </row>
    <row r="22" spans="1:20" s="5" customFormat="1" ht="24.75" customHeight="1">
      <c r="A22" s="99" t="s">
        <v>24</v>
      </c>
      <c r="B22" s="100"/>
      <c r="C22" s="100"/>
      <c r="D22" s="100"/>
      <c r="E22" s="101"/>
      <c r="F22" s="57">
        <v>1</v>
      </c>
      <c r="G22" s="58">
        <v>1</v>
      </c>
      <c r="H22" s="36">
        <f>SUM(F22:G22)</f>
        <v>2</v>
      </c>
      <c r="I22" s="36">
        <v>2</v>
      </c>
      <c r="J22" s="67">
        <f t="shared" si="1"/>
        <v>0</v>
      </c>
      <c r="K22" s="135" t="s">
        <v>46</v>
      </c>
      <c r="L22" s="136"/>
      <c r="M22" s="136"/>
      <c r="N22" s="136"/>
      <c r="O22" s="137"/>
      <c r="P22" s="68">
        <v>0</v>
      </c>
      <c r="Q22" s="69">
        <v>1</v>
      </c>
      <c r="R22" s="70">
        <f>SUM(P22:Q22)</f>
        <v>1</v>
      </c>
      <c r="S22" s="70">
        <v>1</v>
      </c>
      <c r="T22" s="67">
        <f t="shared" si="2"/>
        <v>0</v>
      </c>
    </row>
    <row r="23" spans="1:20" s="5" customFormat="1" ht="24.75" customHeight="1" thickBot="1">
      <c r="A23" s="96" t="s">
        <v>25</v>
      </c>
      <c r="B23" s="97"/>
      <c r="C23" s="97"/>
      <c r="D23" s="97"/>
      <c r="E23" s="98"/>
      <c r="F23" s="59">
        <v>1</v>
      </c>
      <c r="G23" s="59">
        <v>1</v>
      </c>
      <c r="H23" s="37">
        <f>SUM(F23:G23)</f>
        <v>2</v>
      </c>
      <c r="I23" s="37">
        <v>2</v>
      </c>
      <c r="J23" s="74">
        <f t="shared" si="1"/>
        <v>0</v>
      </c>
      <c r="K23" s="135" t="s">
        <v>47</v>
      </c>
      <c r="L23" s="136"/>
      <c r="M23" s="136"/>
      <c r="N23" s="136"/>
      <c r="O23" s="137"/>
      <c r="P23" s="68">
        <v>0</v>
      </c>
      <c r="Q23" s="69">
        <v>0</v>
      </c>
      <c r="R23" s="70">
        <f>SUM(P23:Q23)</f>
        <v>0</v>
      </c>
      <c r="S23" s="70">
        <v>0</v>
      </c>
      <c r="T23" s="67">
        <f t="shared" si="2"/>
        <v>0</v>
      </c>
    </row>
    <row r="24" spans="1:20" s="5" customFormat="1" ht="24.75" customHeight="1" thickBot="1">
      <c r="A24" s="113" t="s">
        <v>26</v>
      </c>
      <c r="B24" s="114"/>
      <c r="C24" s="114"/>
      <c r="D24" s="114"/>
      <c r="E24" s="114"/>
      <c r="F24" s="41">
        <f>SUM(F20:F23)</f>
        <v>2</v>
      </c>
      <c r="G24" s="41">
        <f>SUM(G20:G23)</f>
        <v>6</v>
      </c>
      <c r="H24" s="41">
        <f>SUM(H20:H23)</f>
        <v>8</v>
      </c>
      <c r="I24" s="41">
        <f>SUM(I20:I23)</f>
        <v>8</v>
      </c>
      <c r="J24" s="76">
        <f t="shared" si="1"/>
        <v>0</v>
      </c>
      <c r="K24" s="141" t="s">
        <v>48</v>
      </c>
      <c r="L24" s="142"/>
      <c r="M24" s="142"/>
      <c r="N24" s="142"/>
      <c r="O24" s="143"/>
      <c r="P24" s="71">
        <v>0</v>
      </c>
      <c r="Q24" s="72">
        <v>0</v>
      </c>
      <c r="R24" s="73">
        <f>SUM(P24:Q24)</f>
        <v>0</v>
      </c>
      <c r="S24" s="73">
        <v>0</v>
      </c>
      <c r="T24" s="74">
        <f t="shared" si="2"/>
        <v>0</v>
      </c>
    </row>
    <row r="25" spans="1:20" s="5" customFormat="1" ht="24.75" customHeight="1" thickBot="1">
      <c r="A25" s="102" t="s">
        <v>27</v>
      </c>
      <c r="B25" s="103"/>
      <c r="C25" s="103"/>
      <c r="D25" s="103"/>
      <c r="E25" s="104"/>
      <c r="F25" s="55">
        <v>5</v>
      </c>
      <c r="G25" s="56">
        <v>5</v>
      </c>
      <c r="H25" s="35">
        <f>SUM(F25:G25)</f>
        <v>10</v>
      </c>
      <c r="I25" s="35">
        <v>10</v>
      </c>
      <c r="J25" s="63">
        <f t="shared" si="1"/>
        <v>0</v>
      </c>
      <c r="K25" s="138" t="s">
        <v>49</v>
      </c>
      <c r="L25" s="139"/>
      <c r="M25" s="139"/>
      <c r="N25" s="139"/>
      <c r="O25" s="140"/>
      <c r="P25" s="75">
        <f>SUM(P21:P24)</f>
        <v>0</v>
      </c>
      <c r="Q25" s="75">
        <f>SUM(Q21:Q24)</f>
        <v>3</v>
      </c>
      <c r="R25" s="75">
        <f>SUM(R21:R24)</f>
        <v>3</v>
      </c>
      <c r="S25" s="75">
        <f>SUM(S21:S24)</f>
        <v>3</v>
      </c>
      <c r="T25" s="76">
        <f t="shared" si="2"/>
        <v>0</v>
      </c>
    </row>
    <row r="26" spans="1:20" s="5" customFormat="1" ht="24.75" customHeight="1" thickBot="1">
      <c r="A26" s="96" t="s">
        <v>28</v>
      </c>
      <c r="B26" s="97"/>
      <c r="C26" s="97"/>
      <c r="D26" s="97"/>
      <c r="E26" s="98"/>
      <c r="F26" s="59">
        <v>0</v>
      </c>
      <c r="G26" s="60">
        <v>0</v>
      </c>
      <c r="H26" s="37">
        <f>SUM(F26:G26)</f>
        <v>0</v>
      </c>
      <c r="I26" s="37">
        <v>0</v>
      </c>
      <c r="J26" s="74">
        <f t="shared" si="1"/>
        <v>0</v>
      </c>
      <c r="K26" s="152" t="s">
        <v>12</v>
      </c>
      <c r="L26" s="153"/>
      <c r="M26" s="153"/>
      <c r="N26" s="153"/>
      <c r="O26" s="154"/>
      <c r="P26" s="64">
        <v>0</v>
      </c>
      <c r="Q26" s="65">
        <v>4</v>
      </c>
      <c r="R26" s="66">
        <f aca="true" t="shared" si="4" ref="R26:R31">SUM(P26:Q26)</f>
        <v>4</v>
      </c>
      <c r="S26" s="77">
        <v>4</v>
      </c>
      <c r="T26" s="63">
        <f t="shared" si="2"/>
        <v>0</v>
      </c>
    </row>
    <row r="27" spans="1:20" s="5" customFormat="1" ht="24.75" customHeight="1" thickBot="1">
      <c r="A27" s="93" t="s">
        <v>29</v>
      </c>
      <c r="B27" s="94"/>
      <c r="C27" s="94"/>
      <c r="D27" s="94"/>
      <c r="E27" s="95"/>
      <c r="F27" s="38">
        <f>SUM(F25:F26)</f>
        <v>5</v>
      </c>
      <c r="G27" s="38">
        <f>SUM(G25:G26)</f>
        <v>5</v>
      </c>
      <c r="H27" s="38">
        <f>SUM(H25:H26)</f>
        <v>10</v>
      </c>
      <c r="I27" s="38">
        <f>SUM(I25:I26)</f>
        <v>10</v>
      </c>
      <c r="J27" s="76">
        <f t="shared" si="1"/>
        <v>0</v>
      </c>
      <c r="K27" s="135" t="s">
        <v>13</v>
      </c>
      <c r="L27" s="136"/>
      <c r="M27" s="136"/>
      <c r="N27" s="136"/>
      <c r="O27" s="137"/>
      <c r="P27" s="68">
        <v>3</v>
      </c>
      <c r="Q27" s="69">
        <v>7</v>
      </c>
      <c r="R27" s="70">
        <f t="shared" si="4"/>
        <v>10</v>
      </c>
      <c r="S27" s="70">
        <v>10</v>
      </c>
      <c r="T27" s="67">
        <f t="shared" si="2"/>
        <v>0</v>
      </c>
    </row>
    <row r="28" spans="1:20" s="5" customFormat="1" ht="24.75" customHeight="1" thickBot="1">
      <c r="A28" s="115" t="s">
        <v>30</v>
      </c>
      <c r="B28" s="116"/>
      <c r="C28" s="116"/>
      <c r="D28" s="116"/>
      <c r="E28" s="117"/>
      <c r="F28" s="61">
        <v>0</v>
      </c>
      <c r="G28" s="62">
        <v>0</v>
      </c>
      <c r="H28" s="39">
        <f>SUM(F28:G28)</f>
        <v>0</v>
      </c>
      <c r="I28" s="39">
        <v>0</v>
      </c>
      <c r="J28" s="78">
        <f t="shared" si="1"/>
        <v>0</v>
      </c>
      <c r="K28" s="135" t="s">
        <v>50</v>
      </c>
      <c r="L28" s="136"/>
      <c r="M28" s="136"/>
      <c r="N28" s="136"/>
      <c r="O28" s="137"/>
      <c r="P28" s="68">
        <v>0</v>
      </c>
      <c r="Q28" s="69">
        <v>0</v>
      </c>
      <c r="R28" s="70">
        <f t="shared" si="4"/>
        <v>0</v>
      </c>
      <c r="S28" s="70">
        <v>0</v>
      </c>
      <c r="T28" s="67">
        <f t="shared" si="2"/>
        <v>0</v>
      </c>
    </row>
    <row r="29" spans="1:20" s="5" customFormat="1" ht="24.75" customHeight="1" thickBot="1">
      <c r="A29" s="93" t="s">
        <v>31</v>
      </c>
      <c r="B29" s="94"/>
      <c r="C29" s="94"/>
      <c r="D29" s="94"/>
      <c r="E29" s="95"/>
      <c r="F29" s="38">
        <f>SUM(F28:F28)</f>
        <v>0</v>
      </c>
      <c r="G29" s="38">
        <f>SUM(G28:G28)</f>
        <v>0</v>
      </c>
      <c r="H29" s="38">
        <f>SUM(H28:H28)</f>
        <v>0</v>
      </c>
      <c r="I29" s="38">
        <f>SUM(I28)</f>
        <v>0</v>
      </c>
      <c r="J29" s="76">
        <f t="shared" si="1"/>
        <v>0</v>
      </c>
      <c r="K29" s="135" t="s">
        <v>51</v>
      </c>
      <c r="L29" s="136"/>
      <c r="M29" s="136"/>
      <c r="N29" s="136"/>
      <c r="O29" s="137"/>
      <c r="P29" s="68">
        <v>2</v>
      </c>
      <c r="Q29" s="69">
        <v>6</v>
      </c>
      <c r="R29" s="70">
        <f t="shared" si="4"/>
        <v>8</v>
      </c>
      <c r="S29" s="70">
        <v>8</v>
      </c>
      <c r="T29" s="67">
        <f t="shared" si="2"/>
        <v>0</v>
      </c>
    </row>
    <row r="30" spans="1:20" s="5" customFormat="1" ht="24.75" customHeight="1">
      <c r="A30" s="102" t="s">
        <v>32</v>
      </c>
      <c r="B30" s="103"/>
      <c r="C30" s="103"/>
      <c r="D30" s="103"/>
      <c r="E30" s="104"/>
      <c r="F30" s="55">
        <v>4</v>
      </c>
      <c r="G30" s="56">
        <v>5</v>
      </c>
      <c r="H30" s="35">
        <f>SUM(F30:G30)</f>
        <v>9</v>
      </c>
      <c r="I30" s="35">
        <v>9</v>
      </c>
      <c r="J30" s="63">
        <f t="shared" si="1"/>
        <v>0</v>
      </c>
      <c r="K30" s="135" t="s">
        <v>52</v>
      </c>
      <c r="L30" s="136"/>
      <c r="M30" s="136"/>
      <c r="N30" s="136"/>
      <c r="O30" s="137"/>
      <c r="P30" s="68">
        <v>0</v>
      </c>
      <c r="Q30" s="69">
        <v>2</v>
      </c>
      <c r="R30" s="70">
        <f t="shared" si="4"/>
        <v>2</v>
      </c>
      <c r="S30" s="70">
        <v>2</v>
      </c>
      <c r="T30" s="67">
        <f t="shared" si="2"/>
        <v>0</v>
      </c>
    </row>
    <row r="31" spans="1:20" s="5" customFormat="1" ht="24.75" customHeight="1" thickBot="1">
      <c r="A31" s="99" t="s">
        <v>8</v>
      </c>
      <c r="B31" s="100"/>
      <c r="C31" s="100"/>
      <c r="D31" s="100"/>
      <c r="E31" s="101"/>
      <c r="F31" s="57">
        <v>2</v>
      </c>
      <c r="G31" s="58">
        <v>3</v>
      </c>
      <c r="H31" s="36">
        <f>SUM(F31:G31)</f>
        <v>5</v>
      </c>
      <c r="I31" s="36">
        <v>5</v>
      </c>
      <c r="J31" s="67">
        <f t="shared" si="1"/>
        <v>0</v>
      </c>
      <c r="K31" s="141" t="s">
        <v>53</v>
      </c>
      <c r="L31" s="142"/>
      <c r="M31" s="142"/>
      <c r="N31" s="142"/>
      <c r="O31" s="143"/>
      <c r="P31" s="71">
        <v>0</v>
      </c>
      <c r="Q31" s="72">
        <v>0</v>
      </c>
      <c r="R31" s="73">
        <f t="shared" si="4"/>
        <v>0</v>
      </c>
      <c r="S31" s="79">
        <v>0</v>
      </c>
      <c r="T31" s="74">
        <f t="shared" si="2"/>
        <v>0</v>
      </c>
    </row>
    <row r="32" spans="1:20" s="5" customFormat="1" ht="24.75" customHeight="1" thickBot="1">
      <c r="A32" s="96" t="s">
        <v>33</v>
      </c>
      <c r="B32" s="97"/>
      <c r="C32" s="97"/>
      <c r="D32" s="97"/>
      <c r="E32" s="98"/>
      <c r="F32" s="59">
        <v>1</v>
      </c>
      <c r="G32" s="60">
        <v>2</v>
      </c>
      <c r="H32" s="37">
        <f>SUM(F32:G32)</f>
        <v>3</v>
      </c>
      <c r="I32" s="37">
        <v>2</v>
      </c>
      <c r="J32" s="74">
        <f t="shared" si="1"/>
        <v>1</v>
      </c>
      <c r="K32" s="138" t="s">
        <v>54</v>
      </c>
      <c r="L32" s="139"/>
      <c r="M32" s="139"/>
      <c r="N32" s="139"/>
      <c r="O32" s="140"/>
      <c r="P32" s="75">
        <f>SUM(P26:P31)</f>
        <v>5</v>
      </c>
      <c r="Q32" s="75">
        <f>SUM(Q26:Q31)</f>
        <v>19</v>
      </c>
      <c r="R32" s="75">
        <f>SUM(R26:R31)</f>
        <v>24</v>
      </c>
      <c r="S32" s="75">
        <f>SUM(S26:S31)</f>
        <v>24</v>
      </c>
      <c r="T32" s="76">
        <f t="shared" si="2"/>
        <v>0</v>
      </c>
    </row>
    <row r="33" spans="1:20" s="5" customFormat="1" ht="24.75" customHeight="1" thickBot="1">
      <c r="A33" s="93" t="s">
        <v>34</v>
      </c>
      <c r="B33" s="94"/>
      <c r="C33" s="94"/>
      <c r="D33" s="94"/>
      <c r="E33" s="95"/>
      <c r="F33" s="38">
        <f>SUM(F30:F32)</f>
        <v>7</v>
      </c>
      <c r="G33" s="38">
        <f>SUM(G30:G32)</f>
        <v>10</v>
      </c>
      <c r="H33" s="38">
        <f>SUM(H30:H32)</f>
        <v>17</v>
      </c>
      <c r="I33" s="38">
        <f>SUM(I30:I32)</f>
        <v>16</v>
      </c>
      <c r="J33" s="76">
        <f t="shared" si="1"/>
        <v>1</v>
      </c>
      <c r="K33" s="149" t="s">
        <v>55</v>
      </c>
      <c r="L33" s="150"/>
      <c r="M33" s="150"/>
      <c r="N33" s="150"/>
      <c r="O33" s="151"/>
      <c r="P33" s="80">
        <f>SUM(F24,F27,F29,F33,P12,P20,P25,P32)</f>
        <v>34</v>
      </c>
      <c r="Q33" s="80">
        <f>SUM(G24,G27,G29,G33,Q12,Q20,Q25,Q32)</f>
        <v>62</v>
      </c>
      <c r="R33" s="80">
        <f>SUM(H24,H27,H29,H33,R12,R20,R25,R32)</f>
        <v>96</v>
      </c>
      <c r="S33" s="80">
        <f>SUM(S32,S25,S20,S12,I33,I29,I27,I24)</f>
        <v>95</v>
      </c>
      <c r="T33" s="81">
        <f t="shared" si="2"/>
        <v>1</v>
      </c>
    </row>
    <row r="34" spans="1:20" s="5" customFormat="1" ht="36.75" customHeight="1" thickBot="1" thickTop="1">
      <c r="A34" s="20"/>
      <c r="B34" s="20"/>
      <c r="C34" s="20"/>
      <c r="D34" s="20"/>
      <c r="E34" s="20"/>
      <c r="J34" s="82"/>
      <c r="K34" s="144" t="s">
        <v>58</v>
      </c>
      <c r="L34" s="145"/>
      <c r="M34" s="145"/>
      <c r="N34" s="145"/>
      <c r="O34" s="146"/>
      <c r="P34" s="83">
        <f>F19+P33</f>
        <v>151</v>
      </c>
      <c r="Q34" s="83">
        <f>G19+Q33</f>
        <v>313</v>
      </c>
      <c r="R34" s="83">
        <f>P34+Q34</f>
        <v>464</v>
      </c>
      <c r="S34" s="83">
        <f>S33+I19</f>
        <v>461</v>
      </c>
      <c r="T34" s="84">
        <f t="shared" si="2"/>
        <v>3</v>
      </c>
    </row>
    <row r="35" spans="11:20" ht="19.5" customHeight="1" thickTop="1">
      <c r="K35" s="147"/>
      <c r="L35" s="148"/>
      <c r="M35" s="148"/>
      <c r="N35" s="148"/>
      <c r="O35" s="148"/>
      <c r="P35" s="7"/>
      <c r="Q35" s="7"/>
      <c r="R35" s="7"/>
      <c r="S35" s="10"/>
      <c r="T35" s="10"/>
    </row>
    <row r="36" spans="11:20" ht="19.5" customHeight="1">
      <c r="K36" s="133"/>
      <c r="L36" s="134"/>
      <c r="M36" s="134"/>
      <c r="N36" s="134"/>
      <c r="O36" s="134"/>
      <c r="P36" s="10"/>
      <c r="Q36" s="10"/>
      <c r="R36" s="10"/>
      <c r="S36" s="10"/>
      <c r="T36" s="10"/>
    </row>
    <row r="37" spans="11:20" ht="19.5" customHeight="1">
      <c r="K37" s="133"/>
      <c r="L37" s="134"/>
      <c r="M37" s="134"/>
      <c r="N37" s="134"/>
      <c r="O37" s="134"/>
      <c r="P37" s="10"/>
      <c r="Q37" s="10"/>
      <c r="R37" s="10"/>
      <c r="S37" s="10"/>
      <c r="T37" s="10"/>
    </row>
    <row r="38" spans="2:20" ht="16.5" customHeight="1">
      <c r="B38" s="20"/>
      <c r="K38" s="133"/>
      <c r="L38" s="134"/>
      <c r="M38" s="134"/>
      <c r="N38" s="134"/>
      <c r="O38" s="134"/>
      <c r="P38" s="10"/>
      <c r="Q38" s="10"/>
      <c r="R38" s="10"/>
      <c r="S38" s="10"/>
      <c r="T38" s="10"/>
    </row>
    <row r="39" spans="1:20" ht="16.5" customHeight="1">
      <c r="A39" s="20"/>
      <c r="K39" s="32"/>
      <c r="L39" s="33"/>
      <c r="M39" s="33"/>
      <c r="N39" s="33"/>
      <c r="O39" s="33"/>
      <c r="P39" s="10"/>
      <c r="Q39" s="10"/>
      <c r="R39" s="10"/>
      <c r="S39" s="10"/>
      <c r="T39" s="10"/>
    </row>
    <row r="40" spans="1:20" ht="16.5" customHeight="1">
      <c r="A40" s="31"/>
      <c r="I40" s="6"/>
      <c r="J40" s="6"/>
      <c r="K40" s="32"/>
      <c r="L40" s="33"/>
      <c r="M40" s="33"/>
      <c r="N40" s="33"/>
      <c r="O40" s="33"/>
      <c r="P40" s="10"/>
      <c r="Q40" s="10"/>
      <c r="R40" s="10"/>
      <c r="S40" s="12"/>
      <c r="T40" s="6"/>
    </row>
    <row r="41" spans="1:20" ht="16.5" customHeight="1">
      <c r="A41" s="20"/>
      <c r="I41" s="13"/>
      <c r="J41" s="13"/>
      <c r="K41" s="32"/>
      <c r="L41" s="33"/>
      <c r="M41" s="33"/>
      <c r="N41" s="33"/>
      <c r="O41" s="33"/>
      <c r="P41" s="10"/>
      <c r="Q41" s="10"/>
      <c r="R41" s="10"/>
      <c r="S41" s="13"/>
      <c r="T41" s="13"/>
    </row>
    <row r="42" spans="1:20" ht="16.5" customHeight="1">
      <c r="A42" s="31"/>
      <c r="I42" s="14"/>
      <c r="J42" s="13"/>
      <c r="K42" s="33"/>
      <c r="L42" s="33"/>
      <c r="M42" s="33"/>
      <c r="N42" s="33"/>
      <c r="O42" s="33"/>
      <c r="P42" s="10"/>
      <c r="Q42" s="10"/>
      <c r="R42" s="10"/>
      <c r="S42" s="13"/>
      <c r="T42" s="13"/>
    </row>
    <row r="43" spans="1:20" ht="16.5" customHeight="1">
      <c r="A43" s="31"/>
      <c r="I43" s="3"/>
      <c r="J43" s="3"/>
      <c r="K43" s="24"/>
      <c r="L43" s="24"/>
      <c r="M43" s="33"/>
      <c r="N43" s="33"/>
      <c r="O43" s="33"/>
      <c r="P43" s="9"/>
      <c r="Q43" s="9"/>
      <c r="R43" s="9"/>
      <c r="S43" s="13"/>
      <c r="T43" s="13"/>
    </row>
    <row r="44" spans="1:20" ht="16.5" customHeight="1">
      <c r="A44" s="31"/>
      <c r="I44" s="3"/>
      <c r="J44" s="3"/>
      <c r="S44" s="11"/>
      <c r="T44" s="11"/>
    </row>
    <row r="45" spans="1:20" ht="16.5" customHeight="1">
      <c r="A45" s="20"/>
      <c r="I45" s="15"/>
      <c r="J45" s="15"/>
      <c r="S45" s="16"/>
      <c r="T45" s="11"/>
    </row>
    <row r="46" spans="1:20" ht="16.5" customHeight="1">
      <c r="A46" s="31"/>
      <c r="I46" s="14"/>
      <c r="J46" s="14"/>
      <c r="S46" s="11"/>
      <c r="T46" s="11"/>
    </row>
    <row r="47" spans="1:20" ht="16.5" customHeight="1">
      <c r="A47" s="20"/>
      <c r="I47" s="3"/>
      <c r="J47" s="3"/>
      <c r="S47" s="11"/>
      <c r="T47" s="11"/>
    </row>
    <row r="48" spans="1:20" ht="16.5" customHeight="1">
      <c r="A48" s="20"/>
      <c r="I48" s="14"/>
      <c r="J48" s="14"/>
      <c r="S48" s="14"/>
      <c r="T48" s="14"/>
    </row>
    <row r="49" spans="9:20" ht="16.5" customHeight="1">
      <c r="I49" s="14"/>
      <c r="J49" s="14"/>
      <c r="S49" s="14"/>
      <c r="T49" s="14"/>
    </row>
    <row r="50" spans="9:20" ht="16.5" customHeight="1">
      <c r="I50" s="14"/>
      <c r="J50" s="14"/>
      <c r="S50" s="14"/>
      <c r="T50" s="14"/>
    </row>
    <row r="51" spans="9:20" ht="16.5" customHeight="1">
      <c r="I51" s="3"/>
      <c r="J51" s="3"/>
      <c r="S51" s="3"/>
      <c r="T51" s="3"/>
    </row>
    <row r="52" spans="9:20" ht="16.5" customHeight="1">
      <c r="I52" s="3"/>
      <c r="J52" s="3"/>
      <c r="S52" s="3"/>
      <c r="T52" s="3"/>
    </row>
    <row r="53" spans="9:20" ht="16.5" customHeight="1">
      <c r="I53" s="3"/>
      <c r="J53" s="3"/>
      <c r="S53" s="3"/>
      <c r="T53" s="3"/>
    </row>
    <row r="54" spans="19:20" ht="16.5" customHeight="1">
      <c r="S54" s="17"/>
      <c r="T54" s="17"/>
    </row>
  </sheetData>
  <sheetProtection/>
  <mergeCells count="72">
    <mergeCell ref="A1:T1"/>
    <mergeCell ref="A3:E3"/>
    <mergeCell ref="H4:H8"/>
    <mergeCell ref="N4:O5"/>
    <mergeCell ref="P4:P8"/>
    <mergeCell ref="S4:S8"/>
    <mergeCell ref="T4:T8"/>
    <mergeCell ref="Q4:Q8"/>
    <mergeCell ref="R4:R8"/>
    <mergeCell ref="I4:I8"/>
    <mergeCell ref="K7:M8"/>
    <mergeCell ref="J4:J8"/>
    <mergeCell ref="K13:O13"/>
    <mergeCell ref="A10:E10"/>
    <mergeCell ref="A11:E11"/>
    <mergeCell ref="A12:E12"/>
    <mergeCell ref="K9:O9"/>
    <mergeCell ref="A13:E13"/>
    <mergeCell ref="A9:E9"/>
    <mergeCell ref="A15:E15"/>
    <mergeCell ref="K14:O14"/>
    <mergeCell ref="K15:O15"/>
    <mergeCell ref="A14:E14"/>
    <mergeCell ref="K16:O16"/>
    <mergeCell ref="Q3:T3"/>
    <mergeCell ref="D4:E5"/>
    <mergeCell ref="F4:F8"/>
    <mergeCell ref="G4:G8"/>
    <mergeCell ref="A7:C8"/>
    <mergeCell ref="A20:E20"/>
    <mergeCell ref="K20:O20"/>
    <mergeCell ref="A16:E16"/>
    <mergeCell ref="A21:E21"/>
    <mergeCell ref="A17:E17"/>
    <mergeCell ref="K17:O17"/>
    <mergeCell ref="K18:O18"/>
    <mergeCell ref="K19:O19"/>
    <mergeCell ref="A22:E22"/>
    <mergeCell ref="A25:E25"/>
    <mergeCell ref="K25:O25"/>
    <mergeCell ref="A18:E18"/>
    <mergeCell ref="K21:O21"/>
    <mergeCell ref="A23:E23"/>
    <mergeCell ref="A24:E24"/>
    <mergeCell ref="K23:O23"/>
    <mergeCell ref="K24:O24"/>
    <mergeCell ref="A19:E19"/>
    <mergeCell ref="A26:E26"/>
    <mergeCell ref="A27:E27"/>
    <mergeCell ref="K29:O29"/>
    <mergeCell ref="A31:E31"/>
    <mergeCell ref="A28:E28"/>
    <mergeCell ref="A29:E29"/>
    <mergeCell ref="A30:E30"/>
    <mergeCell ref="K26:O26"/>
    <mergeCell ref="K27:O27"/>
    <mergeCell ref="A33:E33"/>
    <mergeCell ref="K34:O34"/>
    <mergeCell ref="K35:O35"/>
    <mergeCell ref="A32:E32"/>
    <mergeCell ref="K32:O32"/>
    <mergeCell ref="K33:O33"/>
    <mergeCell ref="K37:O37"/>
    <mergeCell ref="K10:O10"/>
    <mergeCell ref="K38:O38"/>
    <mergeCell ref="K12:O12"/>
    <mergeCell ref="K11:O11"/>
    <mergeCell ref="K36:O36"/>
    <mergeCell ref="K31:O31"/>
    <mergeCell ref="K30:O30"/>
    <mergeCell ref="K28:O28"/>
    <mergeCell ref="K22:O22"/>
  </mergeCells>
  <printOptions horizontalCentered="1"/>
  <pageMargins left="0.7874015748031497" right="0.7874015748031497" top="0.7874015748031497" bottom="0.7874015748031497" header="0.5118110236220472" footer="0.5118110236220472"/>
  <pageSetup fitToHeight="0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選挙班</dc:creator>
  <cp:keywords/>
  <dc:description/>
  <cp:lastModifiedBy>201op</cp:lastModifiedBy>
  <cp:lastPrinted>2022-06-21T09:44:04Z</cp:lastPrinted>
  <dcterms:created xsi:type="dcterms:W3CDTF">2002-05-02T05:27:36Z</dcterms:created>
  <dcterms:modified xsi:type="dcterms:W3CDTF">2022-06-21T11:47:00Z</dcterms:modified>
  <cp:category/>
  <cp:version/>
  <cp:contentType/>
  <cp:contentStatus/>
</cp:coreProperties>
</file>