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2.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3.xml" ContentType="application/vnd.openxmlformats-officedocument.drawing+xml"/>
  <Override PartName="/xl/comments30.xml" ContentType="application/vnd.openxmlformats-officedocument.spreadsheetml.comments+xml"/>
  <Override PartName="/xl/comments31.xml" ContentType="application/vnd.openxmlformats-officedocument.spreadsheetml.comments+xml"/>
  <Override PartName="/xl/drawings/drawing4.xml" ContentType="application/vnd.openxmlformats-officedocument.drawing+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drawings/drawing5.xml" ContentType="application/vnd.openxmlformats-officedocument.drawing+xml"/>
  <Override PartName="/xl/comments36.xml" ContentType="application/vnd.openxmlformats-officedocument.spreadsheetml.comments+xml"/>
  <Override PartName="/xl/comments37.xml" ContentType="application/vnd.openxmlformats-officedocument.spreadsheetml.comments+xml"/>
  <Override PartName="/xl/drawings/drawing6.xml" ContentType="application/vnd.openxmlformats-officedocument.drawing+xml"/>
  <Override PartName="/xl/comments3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Filesv1\500_選挙\010 選挙執行\※2023_06知事選\（柿崎）立候補者説明会\03立候補予定者説明会配付資料\04 届出書類作成支援ソフト\"/>
    </mc:Choice>
  </mc:AlternateContent>
  <xr:revisionPtr revIDLastSave="0" documentId="13_ncr:1_{9990BABA-9B4E-4752-8792-58BF9668E31D}" xr6:coauthVersionLast="36" xr6:coauthVersionMax="36" xr10:uidLastSave="{00000000-0000-0000-0000-000000000000}"/>
  <bookViews>
    <workbookView xWindow="0" yWindow="0" windowWidth="19200" windowHeight="7320" tabRatio="815" xr2:uid="{00000000-000D-0000-FFFF-FFFF00000000}"/>
  </bookViews>
  <sheets>
    <sheet name="目次" sheetId="55" r:id="rId1"/>
    <sheet name="入力シート" sheetId="2" r:id="rId2"/>
    <sheet name="開票立会人入力シート" sheetId="43" r:id="rId3"/>
    <sheet name="届出１" sheetId="1" r:id="rId4"/>
    <sheet name="届出２" sheetId="5" r:id="rId5"/>
    <sheet name="届出３" sheetId="6" r:id="rId6"/>
    <sheet name="届出４" sheetId="3" r:id="rId7"/>
    <sheet name="届出５" sheetId="7" r:id="rId8"/>
    <sheet name="届出６" sheetId="8" r:id="rId9"/>
    <sheet name="届出７" sheetId="10" r:id="rId10"/>
    <sheet name="届出８" sheetId="11" r:id="rId11"/>
    <sheet name="届出９" sheetId="12" r:id="rId12"/>
    <sheet name="届出１０" sheetId="13" r:id="rId13"/>
    <sheet name="届出１１" sheetId="14" r:id="rId14"/>
    <sheet name="届出１２" sheetId="15" r:id="rId15"/>
    <sheet name="届出１３" sheetId="16" r:id="rId16"/>
    <sheet name="届出１４" sheetId="21" r:id="rId17"/>
    <sheet name="届出１５" sheetId="52" r:id="rId18"/>
    <sheet name="届出１６" sheetId="93" r:id="rId19"/>
    <sheet name="届出１７" sheetId="54" r:id="rId20"/>
    <sheet name="届出１８" sheetId="17" r:id="rId21"/>
    <sheet name="届出１９" sheetId="19" r:id="rId22"/>
    <sheet name="届出２０" sheetId="18" r:id="rId23"/>
    <sheet name="届出２１" sheetId="44" r:id="rId24"/>
    <sheet name="届出２２" sheetId="20" r:id="rId25"/>
    <sheet name="参考1" sheetId="81" r:id="rId26"/>
    <sheet name="参考2" sheetId="92" r:id="rId27"/>
    <sheet name="公営１" sheetId="22" r:id="rId28"/>
    <sheet name="公営２" sheetId="23" r:id="rId29"/>
    <sheet name="公営３その１" sheetId="24" r:id="rId30"/>
    <sheet name="公営３内訳１" sheetId="25" r:id="rId31"/>
    <sheet name="公営３その２" sheetId="42" r:id="rId32"/>
    <sheet name="公営３内訳２" sheetId="41" r:id="rId33"/>
    <sheet name="公営４" sheetId="26" r:id="rId34"/>
    <sheet name="公営５" sheetId="27" r:id="rId35"/>
    <sheet name="公営６" sheetId="28" r:id="rId36"/>
    <sheet name="公営７" sheetId="29" r:id="rId37"/>
    <sheet name="公営８" sheetId="45" r:id="rId38"/>
    <sheet name="公営９" sheetId="46" r:id="rId39"/>
    <sheet name="公営１０" sheetId="47" r:id="rId40"/>
    <sheet name="公営１１" sheetId="48" r:id="rId41"/>
    <sheet name="公営１２" sheetId="49" r:id="rId42"/>
    <sheet name="公営１２内訳" sheetId="50" r:id="rId43"/>
    <sheet name="公営１３" sheetId="30" r:id="rId44"/>
    <sheet name="公営１４" sheetId="31" r:id="rId45"/>
    <sheet name="公営１５" sheetId="32" r:id="rId46"/>
    <sheet name="公営１６" sheetId="33" r:id="rId47"/>
    <sheet name="公営１７" sheetId="34" r:id="rId48"/>
    <sheet name="公営１７内訳" sheetId="35" r:id="rId49"/>
    <sheet name="契約１" sheetId="36" r:id="rId50"/>
    <sheet name="契約２" sheetId="37" r:id="rId51"/>
    <sheet name="契約３" sheetId="38" r:id="rId52"/>
    <sheet name="契約４" sheetId="39" r:id="rId53"/>
    <sheet name="契約５" sheetId="51" r:id="rId54"/>
    <sheet name="契約６" sheetId="40" r:id="rId55"/>
  </sheets>
  <definedNames>
    <definedName name="_xlnm.Print_Area" localSheetId="2">開票立会人入力シート!$A$1:$O$43</definedName>
    <definedName name="_xlnm.Print_Area" localSheetId="50">契約２!$A$1:$P$54</definedName>
    <definedName name="_xlnm.Print_Area" localSheetId="51">契約３!$A$1:$P$51</definedName>
    <definedName name="_xlnm.Print_Area" localSheetId="52">契約４!$A$1:$P$47</definedName>
    <definedName name="_xlnm.Print_Area" localSheetId="53">契約５!$A$1:$P$46</definedName>
    <definedName name="_xlnm.Print_Area" localSheetId="54">契約６!$A$1:$P$46</definedName>
    <definedName name="_xlnm.Print_Area" localSheetId="27">公営１!$A$1:$O$52</definedName>
    <definedName name="_xlnm.Print_Area" localSheetId="39">公営１０!$A$1:$O$41</definedName>
    <definedName name="_xlnm.Print_Area" localSheetId="40">公営１１!$A$1:$P$48</definedName>
    <definedName name="_xlnm.Print_Area" localSheetId="41">公営１２!$A$1:$O$44</definedName>
    <definedName name="_xlnm.Print_Area" localSheetId="42">公営１２内訳!$A$1:$S$30</definedName>
    <definedName name="_xlnm.Print_Area" localSheetId="43">公営１３!$A$1:$O$36</definedName>
    <definedName name="_xlnm.Print_Area" localSheetId="44">公営１４!$A$1:$P$46</definedName>
    <definedName name="_xlnm.Print_Area" localSheetId="46">公営１６!$A$1:$Q$41</definedName>
    <definedName name="_xlnm.Print_Area" localSheetId="47">公営１７!$A$1:$O$43</definedName>
    <definedName name="_xlnm.Print_Area" localSheetId="48">公営１７内訳!$A$1:$T$27</definedName>
    <definedName name="_xlnm.Print_Area" localSheetId="28">公営２!$A$1:$O$45</definedName>
    <definedName name="_xlnm.Print_Area" localSheetId="29">公営３その１!$A$1:$O$47</definedName>
    <definedName name="_xlnm.Print_Area" localSheetId="31">公営３その２!$A$1:$O$141</definedName>
    <definedName name="_xlnm.Print_Area" localSheetId="30">公営３内訳１!$A$1:$T$27</definedName>
    <definedName name="_xlnm.Print_Area" localSheetId="32">公営３内訳２!$A$1:$T$89</definedName>
    <definedName name="_xlnm.Print_Area" localSheetId="33">公営４!$A$1:$Q$54</definedName>
    <definedName name="_xlnm.Print_Area" localSheetId="34">公営５!$A$1:$O$46</definedName>
    <definedName name="_xlnm.Print_Area" localSheetId="35">公営６!$A$1:$R$54</definedName>
    <definedName name="_xlnm.Print_Area" localSheetId="36">公営７!$A$1:$P$50</definedName>
    <definedName name="_xlnm.Print_Area" localSheetId="37">公営８!$A$1:$O$35</definedName>
    <definedName name="_xlnm.Print_Area" localSheetId="38">公営９!$A$1:$P$46</definedName>
    <definedName name="_xlnm.Print_Area" localSheetId="3">届出１!$A$1:$N$77</definedName>
    <definedName name="_xlnm.Print_Area" localSheetId="12">届出１０!$A$1:$N$84</definedName>
    <definedName name="_xlnm.Print_Area" localSheetId="14">届出１２!$A$1:$N$37</definedName>
    <definedName name="_xlnm.Print_Area" localSheetId="15">届出１３!$A$1:$N$34</definedName>
    <definedName name="_xlnm.Print_Area" localSheetId="16">届出１４!$A$1:$Q$82</definedName>
    <definedName name="_xlnm.Print_Area" localSheetId="17">届出１５!$A$1:$J$27</definedName>
    <definedName name="_xlnm.Print_Area" localSheetId="18">届出１６!$A$1:$J$48</definedName>
    <definedName name="_xlnm.Print_Area" localSheetId="20">届出１８!$A$1:$I$46</definedName>
    <definedName name="_xlnm.Print_Area" localSheetId="21">届出１９!$A$1:$I$35</definedName>
    <definedName name="_xlnm.Print_Area" localSheetId="4">届出２!$A$1:$I$28</definedName>
    <definedName name="_xlnm.Print_Area" localSheetId="22">届出２０!$A$1:$J$35</definedName>
    <definedName name="_xlnm.Print_Area" localSheetId="23">届出２１!$A$1:$I$40</definedName>
    <definedName name="_xlnm.Print_Area" localSheetId="24">届出２２!$A$1:$N$37</definedName>
    <definedName name="_xlnm.Print_Area" localSheetId="5">届出３!$A$1:$I$38</definedName>
    <definedName name="_xlnm.Print_Area" localSheetId="7">届出５!$A$1:$N$48</definedName>
    <definedName name="_xlnm.Print_Area" localSheetId="8">届出６!$A$1:$N$39</definedName>
    <definedName name="_xlnm.Print_Area" localSheetId="9">届出７!$A$1:$N$1880</definedName>
    <definedName name="_xlnm.Print_Area" localSheetId="10">届出８!$A$1:$O$1520</definedName>
    <definedName name="_xlnm.Print_Area" localSheetId="11">届出９!$A$1:$N$82</definedName>
    <definedName name="_xlnm.Print_Area" localSheetId="1">入力シート!$A$1:$E$89</definedName>
    <definedName name="_xlnm.Print_Area" localSheetId="0">目次!$A$1:$L$40</definedName>
  </definedNames>
  <calcPr calcId="191029"/>
</workbook>
</file>

<file path=xl/calcChain.xml><?xml version="1.0" encoding="utf-8"?>
<calcChain xmlns="http://schemas.openxmlformats.org/spreadsheetml/2006/main">
  <c r="H27" i="93" l="1"/>
  <c r="G27" i="93"/>
  <c r="G23" i="93"/>
  <c r="G19" i="93"/>
  <c r="G13" i="50" l="1"/>
  <c r="W11" i="50"/>
  <c r="G34" i="92" l="1"/>
  <c r="E34" i="92"/>
  <c r="E31" i="92"/>
  <c r="F20" i="92"/>
  <c r="D20" i="92"/>
  <c r="H30" i="3"/>
  <c r="H31" i="2"/>
  <c r="C33" i="1" l="1"/>
  <c r="P20" i="25" l="1"/>
  <c r="I20" i="25"/>
  <c r="R20" i="25" s="1"/>
  <c r="E45" i="2"/>
  <c r="E46" i="2" s="1"/>
  <c r="B23" i="32" l="1"/>
  <c r="B1346" i="10" l="1"/>
  <c r="B782" i="10"/>
  <c r="B594" i="10"/>
  <c r="K1869" i="10"/>
  <c r="I1869" i="10"/>
  <c r="J1866" i="10"/>
  <c r="C1854" i="10"/>
  <c r="K1822" i="10"/>
  <c r="I1822" i="10"/>
  <c r="J1819" i="10"/>
  <c r="C1807" i="10"/>
  <c r="K1775" i="10"/>
  <c r="I1775" i="10"/>
  <c r="J1772" i="10"/>
  <c r="C1760" i="10"/>
  <c r="K1728" i="10"/>
  <c r="I1728" i="10"/>
  <c r="J1725" i="10"/>
  <c r="C1713" i="10"/>
  <c r="K1681" i="10"/>
  <c r="I1681" i="10"/>
  <c r="J1678" i="10"/>
  <c r="C1666" i="10"/>
  <c r="K1634" i="10"/>
  <c r="I1634" i="10"/>
  <c r="J1631" i="10"/>
  <c r="C1619" i="10"/>
  <c r="K1587" i="10"/>
  <c r="I1587" i="10"/>
  <c r="J1584" i="10"/>
  <c r="C1572" i="10"/>
  <c r="K1540" i="10"/>
  <c r="I1540" i="10"/>
  <c r="J1537" i="10"/>
  <c r="C1525" i="10"/>
  <c r="K1493" i="10"/>
  <c r="I1493" i="10"/>
  <c r="J1490" i="10"/>
  <c r="C1478" i="10"/>
  <c r="K1446" i="10"/>
  <c r="I1446" i="10"/>
  <c r="J1443" i="10"/>
  <c r="C1431" i="10"/>
  <c r="K1399" i="10"/>
  <c r="I1399" i="10"/>
  <c r="J1396" i="10"/>
  <c r="C1384" i="10"/>
  <c r="K1352" i="10"/>
  <c r="I1352" i="10"/>
  <c r="J1349" i="10"/>
  <c r="C1337" i="10"/>
  <c r="K1305" i="10"/>
  <c r="I1305" i="10"/>
  <c r="J1302" i="10"/>
  <c r="C1290" i="10"/>
  <c r="K1258" i="10"/>
  <c r="I1258" i="10"/>
  <c r="J1255" i="10"/>
  <c r="C1243" i="10"/>
  <c r="K1211" i="10"/>
  <c r="I1211" i="10"/>
  <c r="J1208" i="10"/>
  <c r="C1196" i="10"/>
  <c r="K1164" i="10"/>
  <c r="I1164" i="10"/>
  <c r="J1161" i="10"/>
  <c r="C1149" i="10"/>
  <c r="K1117" i="10"/>
  <c r="I1117" i="10"/>
  <c r="J1114" i="10"/>
  <c r="C1102" i="10"/>
  <c r="K1070" i="10"/>
  <c r="I1070" i="10"/>
  <c r="J1067" i="10"/>
  <c r="C1055" i="10"/>
  <c r="K1023" i="10"/>
  <c r="I1023" i="10"/>
  <c r="J1020" i="10"/>
  <c r="C1008" i="10"/>
  <c r="K976" i="10"/>
  <c r="I976" i="10"/>
  <c r="J973" i="10"/>
  <c r="C961" i="10"/>
  <c r="K929" i="10"/>
  <c r="I929" i="10"/>
  <c r="J926" i="10"/>
  <c r="C914" i="10"/>
  <c r="K882" i="10"/>
  <c r="I882" i="10"/>
  <c r="J879" i="10"/>
  <c r="C867" i="10"/>
  <c r="K835" i="10"/>
  <c r="I835" i="10"/>
  <c r="J832" i="10"/>
  <c r="C820" i="10"/>
  <c r="K788" i="10"/>
  <c r="I788" i="10"/>
  <c r="J785" i="10"/>
  <c r="C773" i="10"/>
  <c r="K741" i="10"/>
  <c r="I741" i="10"/>
  <c r="J738" i="10"/>
  <c r="C726" i="10"/>
  <c r="K694" i="10"/>
  <c r="I694" i="10"/>
  <c r="J691" i="10"/>
  <c r="C679" i="10"/>
  <c r="K647" i="10"/>
  <c r="I647" i="10"/>
  <c r="J644" i="10"/>
  <c r="C632" i="10"/>
  <c r="K600" i="10"/>
  <c r="I600" i="10"/>
  <c r="J597" i="10"/>
  <c r="C585" i="10"/>
  <c r="K553" i="10"/>
  <c r="I553" i="10"/>
  <c r="J550" i="10"/>
  <c r="C538" i="10"/>
  <c r="K506" i="10"/>
  <c r="I506" i="10"/>
  <c r="J503" i="10"/>
  <c r="C491" i="10"/>
  <c r="K459" i="10"/>
  <c r="I459" i="10"/>
  <c r="J456" i="10"/>
  <c r="C444" i="10"/>
  <c r="K412" i="10"/>
  <c r="I412" i="10"/>
  <c r="J409" i="10"/>
  <c r="C397" i="10"/>
  <c r="K365" i="10"/>
  <c r="I365" i="10"/>
  <c r="J362" i="10"/>
  <c r="C350" i="10"/>
  <c r="K318" i="10"/>
  <c r="I318" i="10"/>
  <c r="J315" i="10"/>
  <c r="C303" i="10"/>
  <c r="K271" i="10"/>
  <c r="I271" i="10"/>
  <c r="J268" i="10"/>
  <c r="C256" i="10"/>
  <c r="K224" i="10"/>
  <c r="I224" i="10"/>
  <c r="J221" i="10"/>
  <c r="C209" i="10"/>
  <c r="K177" i="10"/>
  <c r="I177" i="10"/>
  <c r="J174" i="10"/>
  <c r="C162" i="10"/>
  <c r="K130" i="10"/>
  <c r="I130" i="10"/>
  <c r="J127" i="10"/>
  <c r="C115" i="10"/>
  <c r="K83" i="10"/>
  <c r="I83" i="10"/>
  <c r="J80" i="10"/>
  <c r="C68" i="10"/>
  <c r="K36" i="10"/>
  <c r="I36" i="10"/>
  <c r="J33" i="10"/>
  <c r="C21" i="10"/>
  <c r="B1384" i="11"/>
  <c r="B928" i="11"/>
  <c r="B776" i="11"/>
  <c r="B168" i="11"/>
  <c r="F42" i="43"/>
  <c r="B1498" i="11" s="1"/>
  <c r="F41" i="43"/>
  <c r="B1460" i="11" s="1"/>
  <c r="F40" i="43"/>
  <c r="B1422" i="11" s="1"/>
  <c r="F39" i="43"/>
  <c r="F38" i="43"/>
  <c r="B1346" i="11" s="1"/>
  <c r="F37" i="43"/>
  <c r="B1308" i="11" s="1"/>
  <c r="F36" i="43"/>
  <c r="B1270" i="11" s="1"/>
  <c r="F35" i="43"/>
  <c r="B1232" i="11" s="1"/>
  <c r="F34" i="43"/>
  <c r="B1194" i="11" s="1"/>
  <c r="F33" i="43"/>
  <c r="B1156" i="11" s="1"/>
  <c r="F32" i="43"/>
  <c r="B1118" i="11" s="1"/>
  <c r="F31" i="43"/>
  <c r="B1080" i="11" s="1"/>
  <c r="F30" i="43"/>
  <c r="B1042" i="11" s="1"/>
  <c r="F29" i="43"/>
  <c r="B1004" i="11" s="1"/>
  <c r="F28" i="43"/>
  <c r="B966" i="11" s="1"/>
  <c r="F27" i="43"/>
  <c r="F26" i="43"/>
  <c r="B890" i="11" s="1"/>
  <c r="F25" i="43"/>
  <c r="B852" i="11" s="1"/>
  <c r="F24" i="43"/>
  <c r="B814" i="11" s="1"/>
  <c r="F23" i="43"/>
  <c r="F22" i="43"/>
  <c r="B738" i="11" s="1"/>
  <c r="F21" i="43"/>
  <c r="B700" i="11" s="1"/>
  <c r="F20" i="43"/>
  <c r="B662" i="11" s="1"/>
  <c r="F19" i="43"/>
  <c r="B624" i="11" s="1"/>
  <c r="F18" i="43"/>
  <c r="B586" i="11" s="1"/>
  <c r="F17" i="43"/>
  <c r="B548" i="11" s="1"/>
  <c r="F16" i="43"/>
  <c r="B510" i="11" s="1"/>
  <c r="F15" i="43"/>
  <c r="B472" i="11" s="1"/>
  <c r="F14" i="43"/>
  <c r="B434" i="11" s="1"/>
  <c r="F13" i="43"/>
  <c r="B396" i="11" s="1"/>
  <c r="F12" i="43"/>
  <c r="B358" i="11" s="1"/>
  <c r="F11" i="43"/>
  <c r="B320" i="11" s="1"/>
  <c r="F10" i="43"/>
  <c r="B282" i="11" s="1"/>
  <c r="F9" i="43"/>
  <c r="B244" i="11" s="1"/>
  <c r="F8" i="43"/>
  <c r="B206" i="11" s="1"/>
  <c r="F7" i="43"/>
  <c r="F6" i="43"/>
  <c r="B130" i="11" s="1"/>
  <c r="F5" i="43"/>
  <c r="B92" i="11" s="1"/>
  <c r="F4" i="43"/>
  <c r="B54" i="11" s="1"/>
  <c r="F3" i="43"/>
  <c r="B16" i="11" s="1"/>
  <c r="D42" i="43"/>
  <c r="B1863" i="10" s="1"/>
  <c r="D41" i="43"/>
  <c r="B1816" i="10" s="1"/>
  <c r="D40" i="43"/>
  <c r="B1769" i="10" s="1"/>
  <c r="D39" i="43"/>
  <c r="B1722" i="10" s="1"/>
  <c r="D38" i="43"/>
  <c r="B1675" i="10" s="1"/>
  <c r="D37" i="43"/>
  <c r="B1628" i="10" s="1"/>
  <c r="D36" i="43"/>
  <c r="B1581" i="10" s="1"/>
  <c r="D35" i="43"/>
  <c r="B1534" i="10" s="1"/>
  <c r="D34" i="43"/>
  <c r="B1487" i="10" s="1"/>
  <c r="D33" i="43"/>
  <c r="B1440" i="10" s="1"/>
  <c r="D32" i="43"/>
  <c r="B1393" i="10" s="1"/>
  <c r="D31" i="43"/>
  <c r="D30" i="43"/>
  <c r="B1299" i="10" s="1"/>
  <c r="D29" i="43"/>
  <c r="B1252" i="10" s="1"/>
  <c r="D28" i="43"/>
  <c r="B1205" i="10" s="1"/>
  <c r="D27" i="43"/>
  <c r="B1158" i="10" s="1"/>
  <c r="D26" i="43"/>
  <c r="B1111" i="10" s="1"/>
  <c r="D25" i="43"/>
  <c r="B1064" i="10" s="1"/>
  <c r="D24" i="43"/>
  <c r="B1017" i="10" s="1"/>
  <c r="D23" i="43"/>
  <c r="B970" i="10" s="1"/>
  <c r="D22" i="43"/>
  <c r="B923" i="10" s="1"/>
  <c r="D21" i="43"/>
  <c r="B876" i="10" s="1"/>
  <c r="D20" i="43"/>
  <c r="B829" i="10" s="1"/>
  <c r="D19" i="43"/>
  <c r="D18" i="43"/>
  <c r="B735" i="10" s="1"/>
  <c r="D17" i="43"/>
  <c r="B688" i="10" s="1"/>
  <c r="D16" i="43"/>
  <c r="B641" i="10" s="1"/>
  <c r="D15" i="43"/>
  <c r="D14" i="43"/>
  <c r="B547" i="10" s="1"/>
  <c r="D13" i="43"/>
  <c r="B500" i="10" s="1"/>
  <c r="D12" i="43"/>
  <c r="B453" i="10" s="1"/>
  <c r="D11" i="43"/>
  <c r="B406" i="10" s="1"/>
  <c r="D10" i="43"/>
  <c r="B359" i="10" s="1"/>
  <c r="D9" i="43"/>
  <c r="B312" i="10" s="1"/>
  <c r="D8" i="43"/>
  <c r="B265" i="10" s="1"/>
  <c r="D7" i="43"/>
  <c r="B218" i="10" s="1"/>
  <c r="D6" i="43"/>
  <c r="B171" i="10" s="1"/>
  <c r="D5" i="43"/>
  <c r="B124" i="10" s="1"/>
  <c r="D4" i="43"/>
  <c r="B77" i="10" s="1"/>
  <c r="D3" i="43"/>
  <c r="B30" i="10" s="1"/>
  <c r="P3" i="43"/>
  <c r="Q3" i="43"/>
  <c r="R3" i="43" s="1"/>
  <c r="E75" i="2"/>
  <c r="E29" i="16" s="1"/>
  <c r="E65" i="2"/>
  <c r="E30" i="15" s="1"/>
  <c r="E57" i="2"/>
  <c r="E34" i="14" s="1"/>
  <c r="E52" i="2"/>
  <c r="E75" i="13" s="1"/>
  <c r="E34" i="2"/>
  <c r="B16" i="8" s="1"/>
  <c r="E33" i="2"/>
  <c r="B30" i="7" s="1"/>
  <c r="C3" i="2"/>
  <c r="E33" i="13" l="1"/>
  <c r="N77" i="41" l="1"/>
  <c r="M36" i="41"/>
  <c r="E31" i="2"/>
  <c r="I13" i="35" s="1"/>
  <c r="A9" i="13"/>
  <c r="G57" i="13"/>
  <c r="G56" i="12"/>
  <c r="M13" i="50"/>
  <c r="J21" i="81"/>
  <c r="G21" i="81"/>
  <c r="G18" i="81"/>
  <c r="B11" i="81"/>
  <c r="E11" i="2"/>
  <c r="I10" i="40" s="1"/>
  <c r="B23" i="47"/>
  <c r="B22" i="27"/>
  <c r="P21" i="25"/>
  <c r="I21" i="25"/>
  <c r="R21" i="25" s="1"/>
  <c r="A6" i="1"/>
  <c r="D47" i="1"/>
  <c r="Q5" i="43"/>
  <c r="Q6" i="43"/>
  <c r="R6" i="43" s="1"/>
  <c r="Q7" i="43"/>
  <c r="R7" i="43" s="1"/>
  <c r="Q8" i="43"/>
  <c r="R8" i="43" s="1"/>
  <c r="Q9" i="43"/>
  <c r="R9" i="43" s="1"/>
  <c r="Q10" i="43"/>
  <c r="R10" i="43" s="1"/>
  <c r="Q11" i="43"/>
  <c r="R11" i="43" s="1"/>
  <c r="I393" i="10" s="1"/>
  <c r="Q12" i="43"/>
  <c r="R12" i="43" s="1"/>
  <c r="Q13" i="43"/>
  <c r="Q14" i="43"/>
  <c r="R14" i="43" s="1"/>
  <c r="Q15" i="43"/>
  <c r="R15" i="43" s="1"/>
  <c r="Q16" i="43"/>
  <c r="R16" i="43" s="1"/>
  <c r="Q17" i="43"/>
  <c r="R17" i="43" s="1"/>
  <c r="Q18" i="43"/>
  <c r="R18" i="43" s="1"/>
  <c r="I722" i="10" s="1"/>
  <c r="Q19" i="43"/>
  <c r="R19" i="43" s="1"/>
  <c r="I769" i="10" s="1"/>
  <c r="Q20" i="43"/>
  <c r="R20" i="43" s="1"/>
  <c r="Q21" i="43"/>
  <c r="Q22" i="43"/>
  <c r="R22" i="43" s="1"/>
  <c r="Q23" i="43"/>
  <c r="R23" i="43" s="1"/>
  <c r="Q24" i="43"/>
  <c r="R24" i="43" s="1"/>
  <c r="Q25" i="43"/>
  <c r="Q26" i="43"/>
  <c r="Q27" i="43"/>
  <c r="R27" i="43" s="1"/>
  <c r="I1145" i="10" s="1"/>
  <c r="Q28" i="43"/>
  <c r="Q29" i="43"/>
  <c r="R29" i="43" s="1"/>
  <c r="Q30" i="43"/>
  <c r="R30" i="43" s="1"/>
  <c r="Q31" i="43"/>
  <c r="R31" i="43" s="1"/>
  <c r="Q32" i="43"/>
  <c r="Q33" i="43"/>
  <c r="R33" i="43" s="1"/>
  <c r="Q34" i="43"/>
  <c r="R34" i="43" s="1"/>
  <c r="I1474" i="10" s="1"/>
  <c r="Q35" i="43"/>
  <c r="R35" i="43" s="1"/>
  <c r="I1521" i="10" s="1"/>
  <c r="Q36" i="43"/>
  <c r="Q37" i="43"/>
  <c r="R37" i="43" s="1"/>
  <c r="Q38" i="43"/>
  <c r="R38" i="43" s="1"/>
  <c r="I1662" i="10" s="1"/>
  <c r="Q39" i="43"/>
  <c r="R39" i="43" s="1"/>
  <c r="I1709" i="10" s="1"/>
  <c r="Q40" i="43"/>
  <c r="Q41" i="43"/>
  <c r="R41" i="43" s="1"/>
  <c r="Q42" i="43"/>
  <c r="R42" i="43" s="1"/>
  <c r="I17" i="10"/>
  <c r="Q4" i="43"/>
  <c r="E14" i="2"/>
  <c r="E17" i="2"/>
  <c r="C19" i="2"/>
  <c r="C20" i="2"/>
  <c r="C18" i="2"/>
  <c r="C23" i="2"/>
  <c r="C24" i="2" s="1"/>
  <c r="C25" i="2" s="1"/>
  <c r="M12" i="54" s="1"/>
  <c r="AF20" i="54"/>
  <c r="AH12" i="54"/>
  <c r="AI12" i="54"/>
  <c r="I24" i="52"/>
  <c r="H24" i="52"/>
  <c r="D7" i="52"/>
  <c r="O13" i="50"/>
  <c r="E33" i="51"/>
  <c r="F37" i="51"/>
  <c r="H37" i="51"/>
  <c r="E13" i="50"/>
  <c r="A13" i="35"/>
  <c r="K13" i="35" s="1"/>
  <c r="Q13" i="35" s="1"/>
  <c r="B25" i="49"/>
  <c r="E27" i="49"/>
  <c r="G27" i="49"/>
  <c r="B12" i="48"/>
  <c r="K14" i="48"/>
  <c r="M14" i="48"/>
  <c r="E26" i="47"/>
  <c r="G26" i="47"/>
  <c r="B9" i="46"/>
  <c r="J11" i="46"/>
  <c r="L11" i="46"/>
  <c r="B10" i="45"/>
  <c r="J12" i="45"/>
  <c r="L12" i="45"/>
  <c r="N78" i="41"/>
  <c r="N76" i="41"/>
  <c r="N75" i="41"/>
  <c r="N74" i="41"/>
  <c r="N72" i="41"/>
  <c r="N71" i="41"/>
  <c r="N70" i="41"/>
  <c r="N69" i="41"/>
  <c r="N68" i="41"/>
  <c r="M46" i="41"/>
  <c r="M45" i="41"/>
  <c r="M44" i="41"/>
  <c r="M43" i="41"/>
  <c r="M42" i="41"/>
  <c r="M41" i="41"/>
  <c r="M40" i="41"/>
  <c r="M39" i="41"/>
  <c r="I19" i="41"/>
  <c r="P19" i="41"/>
  <c r="I18" i="41"/>
  <c r="P18" i="41"/>
  <c r="I17" i="41"/>
  <c r="P17" i="41"/>
  <c r="I16" i="41"/>
  <c r="P16" i="41"/>
  <c r="I15" i="41"/>
  <c r="P15" i="41"/>
  <c r="I14" i="41"/>
  <c r="P14" i="41"/>
  <c r="I13" i="41"/>
  <c r="P13" i="41"/>
  <c r="I12" i="41"/>
  <c r="P12" i="41"/>
  <c r="I16" i="25"/>
  <c r="P16" i="25"/>
  <c r="I15" i="25"/>
  <c r="P15" i="25"/>
  <c r="I14" i="25"/>
  <c r="P14" i="25"/>
  <c r="I13" i="25"/>
  <c r="P13" i="25"/>
  <c r="I12" i="25"/>
  <c r="P12" i="25"/>
  <c r="I11" i="25"/>
  <c r="P11" i="25"/>
  <c r="I10" i="25"/>
  <c r="P10" i="25"/>
  <c r="H97" i="11"/>
  <c r="J102" i="11"/>
  <c r="H102" i="11"/>
  <c r="F108" i="11"/>
  <c r="D108" i="11"/>
  <c r="H135" i="11"/>
  <c r="J140" i="11"/>
  <c r="H140" i="11"/>
  <c r="F146" i="11"/>
  <c r="D146" i="11"/>
  <c r="H173" i="11"/>
  <c r="J178" i="11"/>
  <c r="H178" i="11"/>
  <c r="F184" i="11"/>
  <c r="D184" i="11"/>
  <c r="H211" i="11"/>
  <c r="J216" i="11"/>
  <c r="H216" i="11"/>
  <c r="F222" i="11"/>
  <c r="D222" i="11"/>
  <c r="H249" i="11"/>
  <c r="J254" i="11"/>
  <c r="H254" i="11"/>
  <c r="F260" i="11"/>
  <c r="D260" i="11"/>
  <c r="H287" i="11"/>
  <c r="J292" i="11"/>
  <c r="H292" i="11"/>
  <c r="F298" i="11"/>
  <c r="D298" i="11"/>
  <c r="H325" i="11"/>
  <c r="J330" i="11"/>
  <c r="H330" i="11"/>
  <c r="F336" i="11"/>
  <c r="D336" i="11"/>
  <c r="H363" i="11"/>
  <c r="J368" i="11"/>
  <c r="H368" i="11"/>
  <c r="F374" i="11"/>
  <c r="D374" i="11"/>
  <c r="H401" i="11"/>
  <c r="J406" i="11"/>
  <c r="H406" i="11"/>
  <c r="F412" i="11"/>
  <c r="D412" i="11"/>
  <c r="H439" i="11"/>
  <c r="J444" i="11"/>
  <c r="H444" i="11"/>
  <c r="F450" i="11"/>
  <c r="D450" i="11"/>
  <c r="H477" i="11"/>
  <c r="J482" i="11"/>
  <c r="H482" i="11"/>
  <c r="F488" i="11"/>
  <c r="D488" i="11"/>
  <c r="H515" i="11"/>
  <c r="J520" i="11"/>
  <c r="H520" i="11"/>
  <c r="F526" i="11"/>
  <c r="D526" i="11"/>
  <c r="H553" i="11"/>
  <c r="J558" i="11"/>
  <c r="H558" i="11"/>
  <c r="F564" i="11"/>
  <c r="D564" i="11"/>
  <c r="H591" i="11"/>
  <c r="J596" i="11"/>
  <c r="H596" i="11"/>
  <c r="F602" i="11"/>
  <c r="D602" i="11"/>
  <c r="H629" i="11"/>
  <c r="J634" i="11"/>
  <c r="H634" i="11"/>
  <c r="F640" i="11"/>
  <c r="D640" i="11"/>
  <c r="H667" i="11"/>
  <c r="J672" i="11"/>
  <c r="H672" i="11"/>
  <c r="F678" i="11"/>
  <c r="D678" i="11"/>
  <c r="H705" i="11"/>
  <c r="J710" i="11"/>
  <c r="H710" i="11"/>
  <c r="F716" i="11"/>
  <c r="D716" i="11"/>
  <c r="J748" i="11"/>
  <c r="H748" i="11"/>
  <c r="H743" i="11"/>
  <c r="F754" i="11"/>
  <c r="D754" i="11"/>
  <c r="H781" i="11"/>
  <c r="H786" i="11"/>
  <c r="J786" i="11"/>
  <c r="H819" i="11"/>
  <c r="F792" i="11"/>
  <c r="D792" i="11"/>
  <c r="J824" i="11"/>
  <c r="H824" i="11"/>
  <c r="F830" i="11"/>
  <c r="D830" i="11"/>
  <c r="J862" i="11"/>
  <c r="H862" i="11"/>
  <c r="H857" i="11"/>
  <c r="F868" i="11"/>
  <c r="D868" i="11"/>
  <c r="J900" i="11"/>
  <c r="H900" i="11"/>
  <c r="H895" i="11"/>
  <c r="F906" i="11"/>
  <c r="D906" i="11"/>
  <c r="H933" i="11"/>
  <c r="J938" i="11"/>
  <c r="H938" i="11"/>
  <c r="F944" i="11"/>
  <c r="D944" i="11"/>
  <c r="H971" i="11"/>
  <c r="J976" i="11"/>
  <c r="H976" i="11"/>
  <c r="F982" i="11"/>
  <c r="D982" i="11"/>
  <c r="J1014" i="11"/>
  <c r="H1014" i="11"/>
  <c r="H1009" i="11"/>
  <c r="F1020" i="11"/>
  <c r="D1020" i="11"/>
  <c r="H1047" i="11"/>
  <c r="J1052" i="11"/>
  <c r="H1052" i="11"/>
  <c r="F1058" i="11"/>
  <c r="D1058" i="11"/>
  <c r="H1085" i="11"/>
  <c r="J1090" i="11"/>
  <c r="H1090" i="11"/>
  <c r="F1096" i="11"/>
  <c r="D1096" i="11"/>
  <c r="H1123" i="11"/>
  <c r="J1128" i="11"/>
  <c r="H1128" i="11"/>
  <c r="F1134" i="11"/>
  <c r="D1134" i="11"/>
  <c r="H1161" i="11"/>
  <c r="J1166" i="11"/>
  <c r="H1166" i="11"/>
  <c r="F1172" i="11"/>
  <c r="D1172" i="11"/>
  <c r="H1199" i="11"/>
  <c r="J1204" i="11"/>
  <c r="H1204" i="11"/>
  <c r="F1210" i="11"/>
  <c r="D1210" i="11"/>
  <c r="J1242" i="11"/>
  <c r="H1242" i="11"/>
  <c r="H1237" i="11"/>
  <c r="F1248" i="11"/>
  <c r="D1248" i="11"/>
  <c r="H1275" i="11"/>
  <c r="J1280" i="11"/>
  <c r="H1280" i="11"/>
  <c r="F1286" i="11"/>
  <c r="D1286" i="11"/>
  <c r="H1313" i="11"/>
  <c r="J1318" i="11"/>
  <c r="H1318" i="11"/>
  <c r="F1324" i="11"/>
  <c r="D1324" i="11"/>
  <c r="J1356" i="11"/>
  <c r="H1351" i="11"/>
  <c r="H1356" i="11"/>
  <c r="F1362" i="11"/>
  <c r="D1362" i="11"/>
  <c r="H1427" i="11"/>
  <c r="J1432" i="11"/>
  <c r="H1432" i="11"/>
  <c r="H1389" i="11"/>
  <c r="J1394" i="11"/>
  <c r="H1394" i="11"/>
  <c r="F1400" i="11"/>
  <c r="D1400" i="11"/>
  <c r="F1438" i="11"/>
  <c r="D1438" i="11"/>
  <c r="J1470" i="11"/>
  <c r="H1470" i="11"/>
  <c r="H1465" i="11"/>
  <c r="F1476" i="11"/>
  <c r="D1476" i="11"/>
  <c r="F1514" i="11"/>
  <c r="D1514" i="11"/>
  <c r="F70" i="11"/>
  <c r="D70" i="11"/>
  <c r="J64" i="11"/>
  <c r="H64" i="11"/>
  <c r="H59" i="11"/>
  <c r="B932" i="10"/>
  <c r="F917" i="10"/>
  <c r="B885" i="10"/>
  <c r="F870" i="10"/>
  <c r="B838" i="10"/>
  <c r="F823" i="10"/>
  <c r="B791" i="10"/>
  <c r="F776" i="10"/>
  <c r="B1778" i="10"/>
  <c r="F1763" i="10"/>
  <c r="K1754" i="10"/>
  <c r="I1754" i="10"/>
  <c r="K1752" i="10"/>
  <c r="I1752" i="10"/>
  <c r="I1750" i="10"/>
  <c r="B1731" i="10"/>
  <c r="F1716" i="10"/>
  <c r="K1707" i="10"/>
  <c r="I1707" i="10"/>
  <c r="K1705" i="10"/>
  <c r="I1705" i="10"/>
  <c r="I1703" i="10"/>
  <c r="B1684" i="10"/>
  <c r="F1669" i="10"/>
  <c r="K1660" i="10"/>
  <c r="I1660" i="10"/>
  <c r="K1658" i="10"/>
  <c r="I1658" i="10"/>
  <c r="I1656" i="10"/>
  <c r="B1637" i="10"/>
  <c r="F1622" i="10"/>
  <c r="K1613" i="10"/>
  <c r="I1613" i="10"/>
  <c r="K1611" i="10"/>
  <c r="I1611" i="10"/>
  <c r="I1609" i="10"/>
  <c r="B1590" i="10"/>
  <c r="F1575" i="10"/>
  <c r="K1566" i="10"/>
  <c r="I1566" i="10"/>
  <c r="K1564" i="10"/>
  <c r="I1564" i="10"/>
  <c r="I1562" i="10"/>
  <c r="B1543" i="10"/>
  <c r="F1528" i="10"/>
  <c r="K1519" i="10"/>
  <c r="I1519" i="10"/>
  <c r="K1517" i="10"/>
  <c r="I1517" i="10"/>
  <c r="I1515" i="10"/>
  <c r="B1496" i="10"/>
  <c r="F1481" i="10"/>
  <c r="K1472" i="10"/>
  <c r="I1472" i="10"/>
  <c r="K1470" i="10"/>
  <c r="I1470" i="10"/>
  <c r="I1468" i="10"/>
  <c r="B1449" i="10"/>
  <c r="F1434" i="10"/>
  <c r="K1425" i="10"/>
  <c r="I1425" i="10"/>
  <c r="K1423" i="10"/>
  <c r="I1423" i="10"/>
  <c r="I1421" i="10"/>
  <c r="B1402" i="10"/>
  <c r="F1387" i="10"/>
  <c r="K1378" i="10"/>
  <c r="I1378" i="10"/>
  <c r="K1376" i="10"/>
  <c r="I1376" i="10"/>
  <c r="I1374" i="10"/>
  <c r="B1355" i="10"/>
  <c r="F1340" i="10"/>
  <c r="K1331" i="10"/>
  <c r="I1331" i="10"/>
  <c r="K1329" i="10"/>
  <c r="I1329" i="10"/>
  <c r="I1327" i="10"/>
  <c r="B1308" i="10"/>
  <c r="F1293" i="10"/>
  <c r="K1284" i="10"/>
  <c r="I1284" i="10"/>
  <c r="K1282" i="10"/>
  <c r="I1282" i="10"/>
  <c r="I1280" i="10"/>
  <c r="B1261" i="10"/>
  <c r="F1246" i="10"/>
  <c r="K1237" i="10"/>
  <c r="I1237" i="10"/>
  <c r="K1235" i="10"/>
  <c r="I1235" i="10"/>
  <c r="I1233" i="10"/>
  <c r="B1214" i="10"/>
  <c r="F1199" i="10"/>
  <c r="I1190" i="10"/>
  <c r="K1190" i="10"/>
  <c r="K1188" i="10"/>
  <c r="I1188" i="10"/>
  <c r="I1186" i="10"/>
  <c r="B1167" i="10"/>
  <c r="F1152" i="10"/>
  <c r="K1143" i="10"/>
  <c r="I1143" i="10"/>
  <c r="K1141" i="10"/>
  <c r="I1141" i="10"/>
  <c r="I1139" i="10"/>
  <c r="B1120" i="10"/>
  <c r="F1105" i="10"/>
  <c r="K1096" i="10"/>
  <c r="I1096" i="10"/>
  <c r="K1094" i="10"/>
  <c r="I1094" i="10"/>
  <c r="I1092" i="10"/>
  <c r="B1073" i="10"/>
  <c r="F1058" i="10"/>
  <c r="K1049" i="10"/>
  <c r="I1049" i="10"/>
  <c r="K1047" i="10"/>
  <c r="I1047" i="10"/>
  <c r="I1045" i="10"/>
  <c r="B1026" i="10"/>
  <c r="F1011" i="10"/>
  <c r="K1002" i="10"/>
  <c r="I1002" i="10"/>
  <c r="K1000" i="10"/>
  <c r="I1000" i="10"/>
  <c r="I998" i="10"/>
  <c r="B979" i="10"/>
  <c r="F964" i="10"/>
  <c r="K955" i="10"/>
  <c r="K953" i="10"/>
  <c r="I955" i="10"/>
  <c r="I953" i="10"/>
  <c r="I951" i="10"/>
  <c r="G11" i="44"/>
  <c r="F11" i="44"/>
  <c r="J1508" i="11"/>
  <c r="H1508" i="11"/>
  <c r="H1503" i="11"/>
  <c r="K908" i="10"/>
  <c r="I908" i="10"/>
  <c r="K906" i="10"/>
  <c r="I906" i="10"/>
  <c r="I904" i="10"/>
  <c r="K861" i="10"/>
  <c r="I861" i="10"/>
  <c r="K859" i="10"/>
  <c r="I859" i="10"/>
  <c r="I857" i="10"/>
  <c r="K814" i="10"/>
  <c r="I814" i="10"/>
  <c r="K812" i="10"/>
  <c r="I812" i="10"/>
  <c r="I810" i="10"/>
  <c r="K767" i="10"/>
  <c r="I767" i="10"/>
  <c r="K765" i="10"/>
  <c r="I765" i="10"/>
  <c r="I763" i="10"/>
  <c r="B744" i="10"/>
  <c r="F729" i="10"/>
  <c r="K720" i="10"/>
  <c r="I720" i="10"/>
  <c r="K718" i="10"/>
  <c r="I718" i="10"/>
  <c r="I716" i="10"/>
  <c r="B697" i="10"/>
  <c r="F682" i="10"/>
  <c r="K673" i="10"/>
  <c r="I673" i="10"/>
  <c r="K671" i="10"/>
  <c r="I671" i="10"/>
  <c r="I669" i="10"/>
  <c r="B650" i="10"/>
  <c r="F635" i="10"/>
  <c r="K626" i="10"/>
  <c r="I626" i="10"/>
  <c r="K624" i="10"/>
  <c r="I624" i="10"/>
  <c r="I622" i="10"/>
  <c r="B603" i="10"/>
  <c r="F588" i="10"/>
  <c r="K579" i="10"/>
  <c r="I579" i="10"/>
  <c r="K577" i="10"/>
  <c r="I577" i="10"/>
  <c r="I575" i="10"/>
  <c r="B556" i="10"/>
  <c r="F541" i="10"/>
  <c r="K532" i="10"/>
  <c r="I532" i="10"/>
  <c r="K530" i="10"/>
  <c r="I530" i="10"/>
  <c r="I528" i="10"/>
  <c r="B509" i="10"/>
  <c r="F494" i="10"/>
  <c r="K485" i="10"/>
  <c r="I485" i="10"/>
  <c r="K483" i="10"/>
  <c r="I483" i="10"/>
  <c r="I481" i="10"/>
  <c r="B462" i="10"/>
  <c r="F447" i="10"/>
  <c r="I438" i="10"/>
  <c r="K438" i="10"/>
  <c r="K436" i="10"/>
  <c r="I436" i="10"/>
  <c r="I434" i="10"/>
  <c r="B415" i="10"/>
  <c r="F400" i="10"/>
  <c r="I391" i="10"/>
  <c r="K391" i="10"/>
  <c r="K389" i="10"/>
  <c r="I389" i="10"/>
  <c r="I387" i="10"/>
  <c r="B368" i="10"/>
  <c r="F353" i="10"/>
  <c r="I344" i="10"/>
  <c r="K344" i="10"/>
  <c r="K342" i="10"/>
  <c r="I342" i="10"/>
  <c r="I340" i="10"/>
  <c r="B321" i="10"/>
  <c r="F306" i="10"/>
  <c r="I297" i="10"/>
  <c r="K297" i="10"/>
  <c r="K295" i="10"/>
  <c r="I295" i="10"/>
  <c r="I293" i="10"/>
  <c r="B274" i="10"/>
  <c r="F259" i="10"/>
  <c r="I250" i="10"/>
  <c r="K250" i="10"/>
  <c r="K248" i="10"/>
  <c r="I248" i="10"/>
  <c r="I246" i="10"/>
  <c r="B227" i="10"/>
  <c r="F212" i="10"/>
  <c r="K203" i="10"/>
  <c r="I203" i="10"/>
  <c r="K201" i="10"/>
  <c r="I201" i="10"/>
  <c r="I199" i="10"/>
  <c r="B180" i="10"/>
  <c r="F165" i="10"/>
  <c r="K156" i="10"/>
  <c r="I156" i="10"/>
  <c r="K154" i="10"/>
  <c r="I154" i="10"/>
  <c r="I152" i="10"/>
  <c r="B133" i="10"/>
  <c r="F118" i="10"/>
  <c r="K109" i="10"/>
  <c r="I109" i="10"/>
  <c r="K107" i="10"/>
  <c r="I107" i="10"/>
  <c r="I105" i="10"/>
  <c r="B86" i="10"/>
  <c r="F71" i="10"/>
  <c r="I62" i="10"/>
  <c r="K62" i="10"/>
  <c r="K60" i="10"/>
  <c r="I60" i="10"/>
  <c r="I58" i="10"/>
  <c r="K1801" i="10"/>
  <c r="I1801" i="10"/>
  <c r="K1799" i="10"/>
  <c r="I1799" i="10"/>
  <c r="I1797" i="10"/>
  <c r="B1825" i="10"/>
  <c r="F1810" i="10"/>
  <c r="B1872" i="10"/>
  <c r="F1857" i="10"/>
  <c r="I1848" i="10"/>
  <c r="K1848" i="10"/>
  <c r="K1846" i="10"/>
  <c r="I1844" i="10"/>
  <c r="I1846" i="10"/>
  <c r="J26" i="11"/>
  <c r="H26" i="11"/>
  <c r="H21" i="11"/>
  <c r="B39" i="10"/>
  <c r="F24" i="10"/>
  <c r="K15" i="10"/>
  <c r="I15" i="10"/>
  <c r="K13" i="10"/>
  <c r="I13" i="10"/>
  <c r="I11" i="10"/>
  <c r="P4" i="43"/>
  <c r="P5" i="43"/>
  <c r="P6" i="43"/>
  <c r="I158" i="10"/>
  <c r="P7" i="43"/>
  <c r="I205" i="10"/>
  <c r="P8" i="43"/>
  <c r="I252" i="10"/>
  <c r="P9" i="43"/>
  <c r="I299" i="10"/>
  <c r="P10" i="43"/>
  <c r="I346" i="10"/>
  <c r="P11" i="43"/>
  <c r="P12" i="43"/>
  <c r="I440" i="10"/>
  <c r="P13" i="43"/>
  <c r="P14" i="43"/>
  <c r="I534" i="10"/>
  <c r="P15" i="43"/>
  <c r="I581" i="10"/>
  <c r="P16" i="43"/>
  <c r="I628" i="10"/>
  <c r="P17" i="43"/>
  <c r="I675" i="10"/>
  <c r="P18" i="43"/>
  <c r="P19" i="43"/>
  <c r="P20" i="43"/>
  <c r="I816" i="10"/>
  <c r="P21" i="43"/>
  <c r="P22" i="43"/>
  <c r="I910" i="10"/>
  <c r="P23" i="43"/>
  <c r="I957" i="10"/>
  <c r="P24" i="43"/>
  <c r="I1004" i="10"/>
  <c r="P25" i="43"/>
  <c r="P26" i="43"/>
  <c r="P27" i="43"/>
  <c r="P28" i="43"/>
  <c r="P29" i="43"/>
  <c r="I1239" i="10"/>
  <c r="P30" i="43"/>
  <c r="I1286" i="10"/>
  <c r="P31" i="43"/>
  <c r="I1333" i="10"/>
  <c r="P32" i="43"/>
  <c r="P33" i="43"/>
  <c r="I1427" i="10"/>
  <c r="P34" i="43"/>
  <c r="P35" i="43"/>
  <c r="P36" i="43"/>
  <c r="P37" i="43"/>
  <c r="I1615" i="10"/>
  <c r="P38" i="43"/>
  <c r="P39" i="43"/>
  <c r="P40" i="43"/>
  <c r="P41" i="43"/>
  <c r="I1803" i="10"/>
  <c r="P42" i="43"/>
  <c r="I1850" i="10"/>
  <c r="E33" i="40"/>
  <c r="E36" i="39"/>
  <c r="E38" i="38"/>
  <c r="E41" i="37"/>
  <c r="E42" i="36"/>
  <c r="G120" i="42"/>
  <c r="E120" i="42"/>
  <c r="G73" i="42"/>
  <c r="E73" i="42"/>
  <c r="B118" i="42"/>
  <c r="B71" i="42"/>
  <c r="G26" i="42"/>
  <c r="E26" i="42"/>
  <c r="B24" i="42"/>
  <c r="G13" i="20"/>
  <c r="G10" i="16"/>
  <c r="G11" i="15"/>
  <c r="G15" i="13"/>
  <c r="G15" i="14"/>
  <c r="G15" i="12"/>
  <c r="F24" i="33"/>
  <c r="P25" i="41"/>
  <c r="P24" i="41"/>
  <c r="P23" i="41"/>
  <c r="P22" i="41"/>
  <c r="P21" i="41"/>
  <c r="P20" i="41"/>
  <c r="P11" i="41"/>
  <c r="I23" i="25"/>
  <c r="P23" i="25"/>
  <c r="R23" i="25"/>
  <c r="I22" i="25"/>
  <c r="P22" i="25"/>
  <c r="I19" i="25"/>
  <c r="I18" i="25"/>
  <c r="P18" i="25"/>
  <c r="I17" i="25"/>
  <c r="I9" i="25"/>
  <c r="P9" i="25"/>
  <c r="I8" i="25"/>
  <c r="N81" i="41"/>
  <c r="N80" i="41"/>
  <c r="N79" i="41"/>
  <c r="N73" i="41"/>
  <c r="N67" i="41"/>
  <c r="N66" i="41"/>
  <c r="M50" i="41"/>
  <c r="M49" i="41"/>
  <c r="M48" i="41"/>
  <c r="M47" i="41"/>
  <c r="M38" i="41"/>
  <c r="M37" i="41"/>
  <c r="I25" i="41"/>
  <c r="I24" i="41"/>
  <c r="I23" i="41"/>
  <c r="I22" i="41"/>
  <c r="I21" i="41"/>
  <c r="I20" i="41"/>
  <c r="I11" i="41"/>
  <c r="N65" i="41"/>
  <c r="M35" i="41"/>
  <c r="M34" i="41"/>
  <c r="P10" i="41"/>
  <c r="I10" i="41"/>
  <c r="P9" i="41"/>
  <c r="I9" i="41"/>
  <c r="P8" i="25"/>
  <c r="P17" i="25"/>
  <c r="P19" i="25"/>
  <c r="P7" i="25"/>
  <c r="E42" i="2"/>
  <c r="H37" i="40"/>
  <c r="F37" i="40"/>
  <c r="H40" i="39"/>
  <c r="F40" i="39"/>
  <c r="H42" i="38"/>
  <c r="F42" i="38"/>
  <c r="H45" i="37"/>
  <c r="F45" i="37"/>
  <c r="H46" i="36"/>
  <c r="F46" i="36"/>
  <c r="G13" i="35"/>
  <c r="G27" i="34"/>
  <c r="E27" i="34"/>
  <c r="B25" i="34"/>
  <c r="M14" i="33"/>
  <c r="K14" i="33"/>
  <c r="B12" i="33"/>
  <c r="G26" i="32"/>
  <c r="E26" i="32"/>
  <c r="L11" i="31"/>
  <c r="J11" i="31"/>
  <c r="B9" i="31"/>
  <c r="L12" i="30"/>
  <c r="J12" i="30"/>
  <c r="B10" i="30"/>
  <c r="M11" i="29"/>
  <c r="K11" i="29"/>
  <c r="B9" i="29"/>
  <c r="M11" i="28"/>
  <c r="L11" i="28"/>
  <c r="B9" i="28"/>
  <c r="G25" i="27"/>
  <c r="E25" i="27"/>
  <c r="L11" i="26"/>
  <c r="J11" i="26"/>
  <c r="B9" i="26"/>
  <c r="I7" i="25"/>
  <c r="B24" i="24"/>
  <c r="E26" i="24"/>
  <c r="G26" i="24"/>
  <c r="B9" i="23"/>
  <c r="J11" i="23"/>
  <c r="L11" i="23"/>
  <c r="L11" i="22"/>
  <c r="J11" i="22"/>
  <c r="F9" i="22"/>
  <c r="L12" i="21"/>
  <c r="N12" i="21"/>
  <c r="F26" i="20"/>
  <c r="D26" i="20"/>
  <c r="B7" i="20"/>
  <c r="G17" i="20"/>
  <c r="G10" i="20"/>
  <c r="I10" i="20"/>
  <c r="F19" i="19"/>
  <c r="F21" i="19"/>
  <c r="G21" i="19"/>
  <c r="F19" i="18"/>
  <c r="F21" i="18"/>
  <c r="G21" i="18"/>
  <c r="F20" i="17"/>
  <c r="G20" i="17"/>
  <c r="F18" i="17"/>
  <c r="B12" i="17"/>
  <c r="H22" i="16"/>
  <c r="E22" i="16"/>
  <c r="E28" i="16"/>
  <c r="E27" i="16"/>
  <c r="J26" i="16"/>
  <c r="E25" i="16"/>
  <c r="H24" i="16"/>
  <c r="E24" i="16"/>
  <c r="E23" i="16"/>
  <c r="G13" i="16"/>
  <c r="I13" i="16"/>
  <c r="E21" i="16"/>
  <c r="H21" i="16"/>
  <c r="E31" i="15"/>
  <c r="E29" i="15"/>
  <c r="E28" i="15"/>
  <c r="J27" i="15"/>
  <c r="E26" i="15"/>
  <c r="H25" i="15"/>
  <c r="E25" i="15"/>
  <c r="G14" i="15"/>
  <c r="G17" i="15"/>
  <c r="I17" i="15"/>
  <c r="E24" i="15"/>
  <c r="H24" i="15"/>
  <c r="E32" i="15"/>
  <c r="H32" i="15"/>
  <c r="H35" i="14"/>
  <c r="E35" i="14"/>
  <c r="E33" i="14"/>
  <c r="E32" i="14"/>
  <c r="J31" i="14"/>
  <c r="E30" i="14"/>
  <c r="H29" i="14"/>
  <c r="E29" i="14"/>
  <c r="L7" i="14"/>
  <c r="G18" i="14"/>
  <c r="G21" i="14"/>
  <c r="I21" i="14"/>
  <c r="J32" i="13"/>
  <c r="E32" i="13"/>
  <c r="E31" i="13"/>
  <c r="E30" i="13"/>
  <c r="J74" i="13"/>
  <c r="E74" i="13"/>
  <c r="E73" i="13"/>
  <c r="E72" i="13"/>
  <c r="G18" i="13"/>
  <c r="G21" i="13"/>
  <c r="I21" i="13"/>
  <c r="E34" i="13"/>
  <c r="H34" i="13"/>
  <c r="G60" i="13"/>
  <c r="G63" i="13"/>
  <c r="I63" i="13"/>
  <c r="E76" i="13"/>
  <c r="H76" i="13"/>
  <c r="L48" i="12"/>
  <c r="H74" i="12"/>
  <c r="E74" i="12"/>
  <c r="E73" i="12"/>
  <c r="J72" i="12"/>
  <c r="E72" i="12"/>
  <c r="E71" i="12"/>
  <c r="I62" i="12"/>
  <c r="G62" i="12"/>
  <c r="G59" i="12"/>
  <c r="A9" i="12"/>
  <c r="H33" i="12"/>
  <c r="E33" i="12"/>
  <c r="E32" i="12"/>
  <c r="J31" i="12"/>
  <c r="E31" i="12"/>
  <c r="E30" i="12"/>
  <c r="G18" i="12"/>
  <c r="K7" i="12"/>
  <c r="G21" i="12"/>
  <c r="I21" i="12"/>
  <c r="D32" i="11"/>
  <c r="F32" i="11"/>
  <c r="H17" i="7"/>
  <c r="F32" i="8"/>
  <c r="D32" i="8"/>
  <c r="J26" i="8"/>
  <c r="H26" i="8"/>
  <c r="H21" i="8"/>
  <c r="J33" i="7"/>
  <c r="C21" i="7"/>
  <c r="J15" i="7"/>
  <c r="H15" i="7"/>
  <c r="J13" i="7"/>
  <c r="H13" i="7"/>
  <c r="H11" i="7"/>
  <c r="I35" i="7"/>
  <c r="K35" i="7"/>
  <c r="K32" i="3"/>
  <c r="I32" i="3"/>
  <c r="B28" i="3"/>
  <c r="J12" i="3"/>
  <c r="G12" i="3"/>
  <c r="J9" i="3"/>
  <c r="G9" i="3"/>
  <c r="G37" i="6"/>
  <c r="F37" i="6"/>
  <c r="F32" i="6"/>
  <c r="F14" i="6"/>
  <c r="G10" i="6"/>
  <c r="F10" i="6"/>
  <c r="G27" i="5"/>
  <c r="F27" i="5"/>
  <c r="F23" i="5"/>
  <c r="B19" i="5"/>
  <c r="H50" i="1"/>
  <c r="K50" i="1"/>
  <c r="C30" i="1"/>
  <c r="J27" i="1"/>
  <c r="C27" i="1"/>
  <c r="C21" i="1"/>
  <c r="C18" i="1"/>
  <c r="L15" i="1"/>
  <c r="G15" i="1"/>
  <c r="C15" i="1"/>
  <c r="G12" i="1"/>
  <c r="C12" i="1"/>
  <c r="K13" i="50"/>
  <c r="I10" i="51" l="1"/>
  <c r="I10" i="36"/>
  <c r="I10" i="38"/>
  <c r="I10" i="39"/>
  <c r="I10" i="37"/>
  <c r="R25" i="43"/>
  <c r="I1051" i="10" s="1"/>
  <c r="R40" i="43"/>
  <c r="I1756" i="10" s="1"/>
  <c r="R32" i="43"/>
  <c r="I1380" i="10" s="1"/>
  <c r="R26" i="43"/>
  <c r="I1098" i="10" s="1"/>
  <c r="R14" i="25"/>
  <c r="R21" i="43"/>
  <c r="I863" i="10" s="1"/>
  <c r="I487" i="10"/>
  <c r="R13" i="43"/>
  <c r="R5" i="43"/>
  <c r="I111" i="10" s="1"/>
  <c r="R8" i="25"/>
  <c r="R36" i="43"/>
  <c r="I1568" i="10" s="1"/>
  <c r="R28" i="43"/>
  <c r="I1192" i="10" s="1"/>
  <c r="R15" i="25"/>
  <c r="R7" i="25"/>
  <c r="R4" i="43"/>
  <c r="I64" i="10" s="1"/>
  <c r="R23" i="41"/>
  <c r="R21" i="41"/>
  <c r="R11" i="25"/>
  <c r="R17" i="41"/>
  <c r="E18" i="2"/>
  <c r="C24" i="1" s="1"/>
  <c r="K12" i="54"/>
  <c r="R18" i="25"/>
  <c r="R9" i="25"/>
  <c r="R22" i="25"/>
  <c r="R19" i="25"/>
  <c r="R10" i="25"/>
  <c r="R13" i="25"/>
  <c r="R16" i="25"/>
  <c r="R17" i="25"/>
  <c r="R12" i="25"/>
  <c r="R10" i="41"/>
  <c r="R15" i="41"/>
  <c r="R25" i="41"/>
  <c r="R22" i="41"/>
  <c r="N82" i="41"/>
  <c r="D113" i="42" s="1"/>
  <c r="R16" i="41"/>
  <c r="R13" i="41"/>
  <c r="R9" i="41"/>
  <c r="R18" i="41"/>
  <c r="R20" i="41"/>
  <c r="M51" i="41"/>
  <c r="R51" i="41" s="1"/>
  <c r="D66" i="42" s="1"/>
  <c r="R12" i="41"/>
  <c r="R19" i="41"/>
  <c r="R11" i="41"/>
  <c r="R14" i="41"/>
  <c r="R24" i="41"/>
  <c r="E19" i="2"/>
  <c r="AE12" i="54" s="1"/>
  <c r="Q13" i="50"/>
  <c r="D20" i="49" s="1"/>
  <c r="E16" i="2"/>
  <c r="L25" i="1" s="1"/>
  <c r="O13" i="35"/>
  <c r="S13" i="35" s="1"/>
  <c r="D20" i="34" s="1"/>
  <c r="M13" i="35"/>
  <c r="R24" i="25" l="1"/>
  <c r="D19" i="24" s="1"/>
  <c r="R26" i="41"/>
  <c r="D19" i="42" s="1"/>
  <c r="AE18" i="54"/>
  <c r="X87"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5" authorId="0" shapeId="0" xr:uid="{00000000-0006-0000-0000-000001000000}">
      <text>
        <r>
          <rPr>
            <sz val="14"/>
            <color indexed="81"/>
            <rFont val="ＭＳ Ｐゴシック"/>
            <family val="3"/>
            <charset val="128"/>
          </rPr>
          <t>　</t>
        </r>
        <r>
          <rPr>
            <b/>
            <sz val="14"/>
            <color indexed="81"/>
            <rFont val="ＭＳ Ｐゴシック"/>
            <family val="3"/>
            <charset val="128"/>
          </rPr>
          <t>公営３その１（公営３内訳１）、公営３その２（公営３内訳２）は、各候補者の選挙運動用自動車に係る契約の実態に応じていずれかの様式を作成してください。</t>
        </r>
        <r>
          <rPr>
            <sz val="9"/>
            <color indexed="81"/>
            <rFont val="ＭＳ Ｐゴシック"/>
            <family val="3"/>
            <charset val="128"/>
          </rPr>
          <t xml:space="preserve">
</t>
        </r>
      </text>
    </comment>
    <comment ref="H17" authorId="0" shapeId="0" xr:uid="{00000000-0006-0000-0000-000002000000}">
      <text>
        <r>
          <rPr>
            <b/>
            <sz val="12"/>
            <color indexed="81"/>
            <rFont val="ＭＳ Ｐゴシック"/>
            <family val="3"/>
            <charset val="128"/>
          </rPr>
          <t>　公営３その１（公営３内訳１）、公営３その２（公営３内訳２）は、各候補者の選挙運動用自動車に係る契約の実態に応じていずれかの様式を作成してください。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B1B59A9D-5C4A-4BD0-BCC9-382999F91D39}">
      <text>
        <r>
          <rPr>
            <b/>
            <sz val="9"/>
            <color indexed="81"/>
            <rFont val="ＭＳ Ｐゴシック"/>
            <family val="3"/>
            <charset val="128"/>
          </rPr>
          <t>申請年月日を記入してください。</t>
        </r>
      </text>
    </comment>
    <comment ref="A31" authorId="0" shapeId="0" xr:uid="{56B0DC3C-96FD-4371-AF8C-0155C0D93690}">
      <text>
        <r>
          <rPr>
            <b/>
            <sz val="9"/>
            <color indexed="81"/>
            <rFont val="ＭＳ Ｐゴシック"/>
            <family val="3"/>
            <charset val="128"/>
          </rPr>
          <t>政見放送の録音又は録画を行う放送事業者名を記載してください。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201user</author>
  </authors>
  <commentList>
    <comment ref="I1" authorId="0" shapeId="0" xr:uid="{00000000-0006-0000-1800-000001000000}">
      <text>
        <r>
          <rPr>
            <b/>
            <sz val="9"/>
            <color indexed="81"/>
            <rFont val="ＭＳ Ｐゴシック"/>
            <family val="3"/>
            <charset val="128"/>
          </rPr>
          <t>政見放送の録音又は録画を行う放送事業者名を記載してください。</t>
        </r>
      </text>
    </comment>
    <comment ref="AF12" authorId="1" shapeId="0" xr:uid="{00000000-0006-0000-1800-000002000000}">
      <text>
        <r>
          <rPr>
            <b/>
            <sz val="12"/>
            <color indexed="81"/>
            <rFont val="MS P ゴシック"/>
            <family val="3"/>
            <charset val="128"/>
          </rPr>
          <t>選挙長に使用を申請する通称がある場合は、その通称を記入してください。</t>
        </r>
        <r>
          <rPr>
            <sz val="12"/>
            <color indexed="81"/>
            <rFont val="MS P ゴシック"/>
            <family val="3"/>
            <charset val="128"/>
          </rPr>
          <t xml:space="preserve">
</t>
        </r>
      </text>
    </comment>
    <comment ref="AG12" authorId="1" shapeId="0" xr:uid="{00000000-0006-0000-1800-000003000000}">
      <text>
        <r>
          <rPr>
            <b/>
            <sz val="12"/>
            <color indexed="81"/>
            <rFont val="MS P ゴシック"/>
            <family val="3"/>
            <charset val="128"/>
          </rPr>
          <t>選挙長に使用を申請する通称がある場合は、その通称に付したふりがなを記入してください。</t>
        </r>
      </text>
    </comment>
    <comment ref="AF15" authorId="1" shapeId="0" xr:uid="{00000000-0006-0000-1800-000004000000}">
      <text>
        <r>
          <rPr>
            <b/>
            <sz val="12"/>
            <color indexed="81"/>
            <rFont val="MS P ゴシック"/>
            <family val="3"/>
            <charset val="128"/>
          </rPr>
          <t>選挙長に使用を申請する通称がある場合は、その通称を記入してください。</t>
        </r>
      </text>
    </comment>
    <comment ref="AG15" authorId="1" shapeId="0" xr:uid="{00000000-0006-0000-1800-000005000000}">
      <text>
        <r>
          <rPr>
            <b/>
            <sz val="12"/>
            <color indexed="81"/>
            <rFont val="MS P ゴシック"/>
            <family val="3"/>
            <charset val="128"/>
          </rPr>
          <t>選挙長に使用を申請する通称がある場合は、その通称に付したふりがなを記入してください。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39" authorId="0" shapeId="0" xr:uid="{00000000-0006-0000-1100-000001000000}">
      <text>
        <r>
          <rPr>
            <b/>
            <sz val="9"/>
            <color indexed="81"/>
            <rFont val="ＭＳ Ｐゴシック"/>
            <family val="3"/>
            <charset val="128"/>
          </rPr>
          <t>記載例のとおり入力後印刷するか、印刷後手書きで入力してください。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1200-000001000000}">
      <text>
        <r>
          <rPr>
            <sz val="9"/>
            <color indexed="81"/>
            <rFont val="ＭＳ Ｐゴシック"/>
            <family val="3"/>
            <charset val="128"/>
          </rPr>
          <t xml:space="preserve">　公示日、公示日翌日の午前8時30分から午後5時までに申請してください。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1300-000001000000}">
      <text>
        <r>
          <rPr>
            <sz val="9"/>
            <color indexed="81"/>
            <rFont val="ＭＳ Ｐゴシック"/>
            <family val="3"/>
            <charset val="128"/>
          </rPr>
          <t xml:space="preserve">　公示日、公示日翌日の午前8時30分から午後5時までに申請してください。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3" authorId="0" shapeId="0" xr:uid="{00000000-0006-0000-1400-000001000000}">
      <text>
        <r>
          <rPr>
            <b/>
            <sz val="9"/>
            <color indexed="81"/>
            <rFont val="ＭＳ Ｐゴシック"/>
            <family val="3"/>
            <charset val="128"/>
          </rPr>
          <t>　頒布する前にビラの見本2枚を添えて届け出てくださるようお願いします。</t>
        </r>
        <r>
          <rPr>
            <sz val="9"/>
            <color indexed="81"/>
            <rFont val="ＭＳ Ｐゴシック"/>
            <family val="3"/>
            <charset val="128"/>
          </rPr>
          <t xml:space="preserve">
</t>
        </r>
      </text>
    </comment>
    <comment ref="D30" authorId="0" shapeId="0" xr:uid="{00000000-0006-0000-1400-000002000000}">
      <text>
        <r>
          <rPr>
            <b/>
            <sz val="9"/>
            <color indexed="81"/>
            <rFont val="ＭＳ Ｐゴシック"/>
            <family val="3"/>
            <charset val="128"/>
          </rPr>
          <t>２種類まで作成することができます。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1500-000001000000}">
      <text>
        <r>
          <rPr>
            <b/>
            <sz val="9"/>
            <color indexed="81"/>
            <rFont val="ＭＳ Ｐゴシック"/>
            <family val="3"/>
            <charset val="128"/>
          </rPr>
          <t>提出年月日は、入力後印刷するか、印刷後手書きで御記入くださるようお願いします。</t>
        </r>
      </text>
    </comment>
    <comment ref="N28" authorId="0" shapeId="0" xr:uid="{00000000-0006-0000-1500-000002000000}">
      <text>
        <r>
          <rPr>
            <b/>
            <sz val="9"/>
            <color indexed="81"/>
            <rFont val="ＭＳ Ｐゴシック"/>
            <family val="3"/>
            <charset val="128"/>
          </rPr>
          <t>開催日時、施設名称及び所在地は、入力後印刷するか、印刷後手書きで入力くださるようお願いします。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5" authorId="0" shapeId="0" xr:uid="{00000000-0006-0000-2400-000001000000}">
      <text>
        <r>
          <rPr>
            <b/>
            <sz val="9"/>
            <color indexed="81"/>
            <rFont val="ＭＳ Ｐゴシック"/>
            <family val="3"/>
            <charset val="128"/>
          </rPr>
          <t xml:space="preserve">提出年月日は、入力後印刷するか、印刷後手書きで御記入くださるようお願いします。
</t>
        </r>
      </text>
    </comment>
    <comment ref="J17" authorId="0" shapeId="0" xr:uid="{00000000-0006-0000-2400-000002000000}">
      <text>
        <r>
          <rPr>
            <b/>
            <sz val="9"/>
            <color indexed="81"/>
            <rFont val="ＭＳ Ｐゴシック"/>
            <family val="3"/>
            <charset val="128"/>
          </rPr>
          <t>１か２のいずれか黄色いセルに必要事項を入力後印刷するか、印刷後手書きで御記入くださるようお願いします。</t>
        </r>
      </text>
    </comment>
    <comment ref="A24" authorId="0" shapeId="0" xr:uid="{00000000-0006-0000-2400-000003000000}">
      <text>
        <r>
          <rPr>
            <b/>
            <sz val="9"/>
            <color indexed="81"/>
            <rFont val="ＭＳ Ｐゴシック"/>
            <family val="3"/>
            <charset val="128"/>
          </rPr>
          <t xml:space="preserve">契約年月日を入力してください。
</t>
        </r>
      </text>
    </comment>
    <comment ref="F27" authorId="0" shapeId="0" xr:uid="{00000000-0006-0000-2400-000004000000}">
      <text>
        <r>
          <rPr>
            <b/>
            <sz val="9"/>
            <color indexed="81"/>
            <rFont val="ＭＳ Ｐゴシック"/>
            <family val="3"/>
            <charset val="128"/>
          </rPr>
          <t>１か２のいずれか黄色いセルに必要事項を入力後印刷するか、印刷後手書きで御記入くださるようお願いします。</t>
        </r>
      </text>
    </comment>
    <comment ref="O39" authorId="0" shapeId="0" xr:uid="{00000000-0006-0000-2400-000005000000}">
      <text>
        <r>
          <rPr>
            <b/>
            <sz val="9"/>
            <color indexed="81"/>
            <rFont val="ＭＳ Ｐゴシック"/>
            <family val="3"/>
            <charset val="128"/>
          </rPr>
          <t>自動車登録番号を入力してください。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500-000001000000}">
      <text>
        <r>
          <rPr>
            <b/>
            <sz val="9"/>
            <color indexed="81"/>
            <rFont val="ＭＳ Ｐゴシック"/>
            <family val="3"/>
            <charset val="128"/>
          </rPr>
          <t>証明年月日を入力してください。</t>
        </r>
      </text>
    </comment>
    <comment ref="F16" authorId="0" shapeId="0" xr:uid="{00000000-0006-0000-2500-000002000000}">
      <text>
        <r>
          <rPr>
            <b/>
            <sz val="9"/>
            <color indexed="81"/>
            <rFont val="ＭＳ Ｐゴシック"/>
            <family val="3"/>
            <charset val="128"/>
          </rPr>
          <t>１か２のいずれかに○をしてください。</t>
        </r>
      </text>
    </comment>
    <comment ref="K16" authorId="0" shapeId="0" xr:uid="{00000000-0006-0000-2500-000003000000}">
      <text>
        <r>
          <rPr>
            <b/>
            <sz val="9"/>
            <color indexed="81"/>
            <rFont val="ＭＳ Ｐゴシック"/>
            <family val="3"/>
            <charset val="128"/>
          </rPr>
          <t>１か２のいずれかに○をしてください。</t>
        </r>
      </text>
    </comment>
    <comment ref="F18" authorId="0" shapeId="0" xr:uid="{00000000-0006-0000-2500-000004000000}">
      <text>
        <r>
          <rPr>
            <b/>
            <sz val="9"/>
            <color indexed="81"/>
            <rFont val="ＭＳ Ｐゴシック"/>
            <family val="3"/>
            <charset val="128"/>
          </rPr>
          <t>もれなく入力してください。</t>
        </r>
      </text>
    </comment>
    <comment ref="A22" authorId="0" shapeId="0" xr:uid="{00000000-0006-0000-2500-000005000000}">
      <text>
        <r>
          <rPr>
            <b/>
            <sz val="9"/>
            <color indexed="81"/>
            <rFont val="ＭＳ Ｐゴシック"/>
            <family val="3"/>
            <charset val="128"/>
          </rPr>
          <t>もれなく入力してください。</t>
        </r>
      </text>
    </comment>
    <comment ref="E22" authorId="0" shapeId="0" xr:uid="{00000000-0006-0000-2500-000006000000}">
      <text>
        <r>
          <rPr>
            <b/>
            <sz val="9"/>
            <color indexed="81"/>
            <rFont val="ＭＳ Ｐゴシック"/>
            <family val="3"/>
            <charset val="128"/>
          </rPr>
          <t>運送開始年月日を入力してください。</t>
        </r>
      </text>
    </comment>
    <comment ref="H23" authorId="0" shapeId="0" xr:uid="{00000000-0006-0000-2500-000007000000}">
      <text>
        <r>
          <rPr>
            <b/>
            <sz val="9"/>
            <color indexed="81"/>
            <rFont val="ＭＳ Ｐゴシック"/>
            <family val="3"/>
            <charset val="128"/>
          </rPr>
          <t>金額を入力してください。</t>
        </r>
      </text>
    </comment>
    <comment ref="E24" authorId="0" shapeId="0" xr:uid="{00000000-0006-0000-2500-000008000000}">
      <text>
        <r>
          <rPr>
            <b/>
            <sz val="9"/>
            <color indexed="81"/>
            <rFont val="ＭＳ Ｐゴシック"/>
            <family val="3"/>
            <charset val="128"/>
          </rPr>
          <t>運送終了年月日を入力してください。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600-000001000000}">
      <text>
        <r>
          <rPr>
            <b/>
            <sz val="9"/>
            <color indexed="81"/>
            <rFont val="ＭＳ Ｐゴシック"/>
            <family val="3"/>
            <charset val="128"/>
          </rPr>
          <t>請求年月日を入力後印刷するか、印刷後手書きで御記入くださるようお願いします。</t>
        </r>
      </text>
    </comment>
    <comment ref="I9" authorId="0" shapeId="0" xr:uid="{00000000-0006-0000-2600-000002000000}">
      <text>
        <r>
          <rPr>
            <b/>
            <sz val="9"/>
            <color indexed="81"/>
            <rFont val="ＭＳ Ｐゴシック"/>
            <family val="3"/>
            <charset val="128"/>
          </rPr>
          <t>もれなく御記入くださるようお願いします。</t>
        </r>
      </text>
    </comment>
    <comment ref="I12" authorId="0" shapeId="0" xr:uid="{00000000-0006-0000-2600-000003000000}">
      <text>
        <r>
          <rPr>
            <b/>
            <sz val="9"/>
            <color indexed="81"/>
            <rFont val="ＭＳ Ｐゴシック"/>
            <family val="3"/>
            <charset val="128"/>
          </rPr>
          <t>電話番号を入力してくださるようお願いします。</t>
        </r>
      </text>
    </comment>
    <comment ref="D19" authorId="0" shapeId="0" xr:uid="{00000000-0006-0000-2600-000004000000}">
      <text>
        <r>
          <rPr>
            <b/>
            <sz val="9"/>
            <color indexed="81"/>
            <rFont val="ＭＳ Ｐゴシック"/>
            <family val="3"/>
            <charset val="128"/>
          </rPr>
          <t xml:space="preserve">　公営３内訳１の請求金額が自動表示されます。
　まず、公営３内訳１のシートを作成後、御使用ください。
</t>
        </r>
      </text>
    </comment>
    <comment ref="K29" authorId="0" shapeId="0" xr:uid="{00000000-0006-0000-26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HP Customer</author>
  </authors>
  <commentList>
    <comment ref="C1" authorId="0" shapeId="0" xr:uid="{00000000-0006-0000-0100-000001000000}">
      <text>
        <r>
          <rPr>
            <b/>
            <sz val="9"/>
            <color indexed="81"/>
            <rFont val="ＭＳ Ｐゴシック"/>
            <family val="3"/>
            <charset val="128"/>
          </rPr>
          <t>このセルは、修正しないでください。</t>
        </r>
      </text>
    </comment>
    <comment ref="C3" authorId="0" shapeId="0" xr:uid="{00000000-0006-0000-0100-000002000000}">
      <text>
        <r>
          <rPr>
            <b/>
            <sz val="9"/>
            <color indexed="81"/>
            <rFont val="ＭＳ Ｐゴシック"/>
            <family val="3"/>
            <charset val="128"/>
          </rPr>
          <t>このシートは修正しないでください。</t>
        </r>
      </text>
    </comment>
    <comment ref="C4" authorId="0" shapeId="0" xr:uid="{00000000-0006-0000-0100-000003000000}">
      <text>
        <r>
          <rPr>
            <b/>
            <sz val="9"/>
            <color indexed="81"/>
            <rFont val="ＭＳ Ｐゴシック"/>
            <family val="3"/>
            <charset val="128"/>
          </rPr>
          <t>このセルは修正しないでください。</t>
        </r>
      </text>
    </comment>
    <comment ref="C5" authorId="0" shapeId="0" xr:uid="{00000000-0006-0000-0100-000004000000}">
      <text>
        <r>
          <rPr>
            <b/>
            <sz val="9"/>
            <color indexed="81"/>
            <rFont val="ＭＳ Ｐゴシック"/>
            <family val="3"/>
            <charset val="128"/>
          </rPr>
          <t>このセルは修正しないでください。</t>
        </r>
      </text>
    </comment>
    <comment ref="C6" authorId="0" shapeId="0" xr:uid="{00000000-0006-0000-0100-000005000000}">
      <text>
        <r>
          <rPr>
            <b/>
            <sz val="9"/>
            <color indexed="81"/>
            <rFont val="ＭＳ Ｐゴシック"/>
            <family val="3"/>
            <charset val="128"/>
          </rPr>
          <t>このセルは修正しないでください。</t>
        </r>
      </text>
    </comment>
    <comment ref="C7" authorId="0" shapeId="0" xr:uid="{00000000-0006-0000-0100-000006000000}">
      <text>
        <r>
          <rPr>
            <b/>
            <sz val="9"/>
            <color indexed="81"/>
            <rFont val="ＭＳ Ｐゴシック"/>
            <family val="3"/>
            <charset val="128"/>
          </rPr>
          <t>このセルは修正しないでください。</t>
        </r>
      </text>
    </comment>
    <comment ref="E7" authorId="0" shapeId="0" xr:uid="{00000000-0006-0000-0100-000007000000}">
      <text>
        <r>
          <rPr>
            <b/>
            <sz val="9"/>
            <color indexed="81"/>
            <rFont val="ＭＳ Ｐゴシック"/>
            <family val="3"/>
            <charset val="128"/>
          </rPr>
          <t>このセルは修正しないでください。</t>
        </r>
      </text>
    </comment>
    <comment ref="C12" authorId="1" shapeId="0" xr:uid="{00000000-0006-0000-0100-000008000000}">
      <text>
        <r>
          <rPr>
            <b/>
            <sz val="9"/>
            <color indexed="81"/>
            <rFont val="ＭＳ Ｐゴシック"/>
            <family val="3"/>
            <charset val="128"/>
          </rPr>
          <t>男か女を選択</t>
        </r>
      </text>
    </comment>
    <comment ref="C13" authorId="1" shapeId="0" xr:uid="{00000000-0006-0000-0100-000009000000}">
      <text>
        <r>
          <rPr>
            <b/>
            <sz val="9"/>
            <color indexed="81"/>
            <rFont val="ＭＳ Ｐゴシック"/>
            <family val="3"/>
            <charset val="128"/>
          </rPr>
          <t>昭和は「S」、平成は「H」を選択。</t>
        </r>
      </text>
    </comment>
    <comment ref="E14" authorId="0" shapeId="0" xr:uid="{00000000-0006-0000-0100-00000A000000}">
      <text>
        <r>
          <rPr>
            <b/>
            <sz val="9"/>
            <color indexed="81"/>
            <rFont val="ＭＳ Ｐゴシック"/>
            <family val="3"/>
            <charset val="128"/>
          </rPr>
          <t>このセルは修正しないでください。</t>
        </r>
      </text>
    </comment>
    <comment ref="E16" authorId="0" shapeId="0" xr:uid="{00000000-0006-0000-0100-00000B000000}">
      <text>
        <r>
          <rPr>
            <b/>
            <sz val="9"/>
            <color indexed="81"/>
            <rFont val="ＭＳ Ｐゴシック"/>
            <family val="3"/>
            <charset val="128"/>
          </rPr>
          <t>このセルは修正しないでください。</t>
        </r>
      </text>
    </comment>
    <comment ref="E17" authorId="0" shapeId="0" xr:uid="{00000000-0006-0000-0100-00000C000000}">
      <text>
        <r>
          <rPr>
            <b/>
            <sz val="9"/>
            <color indexed="81"/>
            <rFont val="ＭＳ Ｐゴシック"/>
            <family val="3"/>
            <charset val="128"/>
          </rPr>
          <t>このセルは修正しないでください。</t>
        </r>
      </text>
    </comment>
    <comment ref="E18" authorId="0" shapeId="0" xr:uid="{00000000-0006-0000-0100-00000D000000}">
      <text>
        <r>
          <rPr>
            <b/>
            <sz val="9"/>
            <color indexed="81"/>
            <rFont val="ＭＳ Ｐゴシック"/>
            <family val="3"/>
            <charset val="128"/>
          </rPr>
          <t>このセルは修正しないでください。</t>
        </r>
      </text>
    </comment>
    <comment ref="E31" authorId="0" shapeId="0" xr:uid="{00000000-0006-0000-0100-00000E000000}">
      <text>
        <r>
          <rPr>
            <b/>
            <sz val="9"/>
            <color indexed="81"/>
            <rFont val="ＭＳ Ｐゴシック"/>
            <family val="3"/>
            <charset val="128"/>
          </rPr>
          <t>このセルは修正しないでください。</t>
        </r>
      </text>
    </comment>
    <comment ref="E32" authorId="0" shapeId="0" xr:uid="{00000000-0006-0000-0100-00000F000000}">
      <text>
        <r>
          <rPr>
            <b/>
            <sz val="9"/>
            <color indexed="81"/>
            <rFont val="ＭＳ Ｐゴシック"/>
            <family val="3"/>
            <charset val="128"/>
          </rPr>
          <t>このセルは修正しないでください。</t>
        </r>
      </text>
    </comment>
    <comment ref="C40" authorId="1" shapeId="0" xr:uid="{00000000-0006-0000-0100-000010000000}">
      <text>
        <r>
          <rPr>
            <b/>
            <sz val="9"/>
            <color indexed="81"/>
            <rFont val="ＭＳ Ｐゴシック"/>
            <family val="3"/>
            <charset val="128"/>
          </rPr>
          <t>市町村名を選択。</t>
        </r>
      </text>
    </comment>
    <comment ref="C41" authorId="1" shapeId="0" xr:uid="{00000000-0006-0000-0100-000011000000}">
      <text>
        <r>
          <rPr>
            <b/>
            <sz val="9"/>
            <color indexed="81"/>
            <rFont val="ＭＳ Ｐゴシック"/>
            <family val="3"/>
            <charset val="128"/>
          </rPr>
          <t>昭和は「S」、平成は「H」を選択。</t>
        </r>
      </text>
    </comment>
    <comment ref="E42" authorId="0" shapeId="0" xr:uid="{00000000-0006-0000-0100-000012000000}">
      <text>
        <r>
          <rPr>
            <b/>
            <sz val="9"/>
            <color indexed="81"/>
            <rFont val="ＭＳ Ｐゴシック"/>
            <family val="3"/>
            <charset val="128"/>
          </rPr>
          <t>このセルは修正しないでください。</t>
        </r>
      </text>
    </comment>
    <comment ref="E45" authorId="0" shapeId="0" xr:uid="{00000000-0006-0000-0100-000013000000}">
      <text>
        <r>
          <rPr>
            <b/>
            <sz val="9"/>
            <color indexed="81"/>
            <rFont val="ＭＳ Ｐゴシック"/>
            <family val="3"/>
            <charset val="128"/>
          </rPr>
          <t>このセルは修正しないでください。</t>
        </r>
      </text>
    </comment>
    <comment ref="E46" authorId="0" shapeId="0" xr:uid="{00000000-0006-0000-0100-000014000000}">
      <text>
        <r>
          <rPr>
            <b/>
            <sz val="9"/>
            <color indexed="81"/>
            <rFont val="ＭＳ Ｐゴシック"/>
            <family val="3"/>
            <charset val="128"/>
          </rPr>
          <t>このセルは修正しないでください。</t>
        </r>
      </text>
    </comment>
    <comment ref="C82" authorId="1" shapeId="0" xr:uid="{00000000-0006-0000-0100-000015000000}">
      <text>
        <r>
          <rPr>
            <b/>
            <sz val="9"/>
            <color indexed="81"/>
            <rFont val="ＭＳ Ｐゴシック"/>
            <family val="3"/>
            <charset val="128"/>
          </rPr>
          <t>市町村名を選択。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2700-000001000000}">
      <text>
        <r>
          <rPr>
            <b/>
            <sz val="9"/>
            <color indexed="81"/>
            <rFont val="ＭＳ Ｐゴシック"/>
            <family val="3"/>
            <charset val="128"/>
          </rPr>
          <t>本内訳書を作成した場合は、内訳２の方には数値を入力しないでくださるようお願いします。</t>
        </r>
      </text>
    </comment>
    <comment ref="A7" authorId="0" shapeId="0" xr:uid="{00000000-0006-0000-2700-000002000000}">
      <text>
        <r>
          <rPr>
            <b/>
            <sz val="9"/>
            <color indexed="81"/>
            <rFont val="ＭＳ Ｐゴシック"/>
            <family val="3"/>
            <charset val="128"/>
          </rPr>
          <t>日付を入力してください。</t>
        </r>
      </text>
    </comment>
    <comment ref="E7" authorId="0" shapeId="0" xr:uid="{00000000-0006-0000-2700-000003000000}">
      <text>
        <r>
          <rPr>
            <b/>
            <sz val="9"/>
            <color indexed="81"/>
            <rFont val="ＭＳ Ｐゴシック"/>
            <family val="3"/>
            <charset val="128"/>
          </rPr>
          <t>１日当たりの運送金額を入力してください。（以下同じ。）</t>
        </r>
      </text>
    </comment>
    <comment ref="I7" authorId="0" shapeId="0" xr:uid="{00000000-0006-0000-2700-000004000000}">
      <text>
        <r>
          <rPr>
            <b/>
            <sz val="9"/>
            <color indexed="81"/>
            <rFont val="ＭＳ Ｐゴシック"/>
            <family val="3"/>
            <charset val="128"/>
          </rPr>
          <t xml:space="preserve">自動計算されます。
</t>
        </r>
      </text>
    </comment>
    <comment ref="R7" authorId="0" shapeId="0" xr:uid="{00000000-0006-0000-2700-000005000000}">
      <text>
        <r>
          <rPr>
            <b/>
            <sz val="9"/>
            <color indexed="81"/>
            <rFont val="ＭＳ Ｐゴシック"/>
            <family val="3"/>
            <charset val="128"/>
          </rPr>
          <t>（イ）又は（ロ）のいずれか少ない方の額が自動表示されます。</t>
        </r>
      </text>
    </comment>
    <comment ref="A8" authorId="0" shapeId="0" xr:uid="{00000000-0006-0000-2700-000006000000}">
      <text>
        <r>
          <rPr>
            <b/>
            <sz val="9"/>
            <color indexed="81"/>
            <rFont val="ＭＳ Ｐゴシック"/>
            <family val="3"/>
            <charset val="128"/>
          </rPr>
          <t>日付を入力してください。</t>
        </r>
      </text>
    </comment>
    <comment ref="I8" authorId="0" shapeId="0" xr:uid="{00000000-0006-0000-2700-000007000000}">
      <text>
        <r>
          <rPr>
            <b/>
            <sz val="9"/>
            <color indexed="81"/>
            <rFont val="ＭＳ Ｐゴシック"/>
            <family val="3"/>
            <charset val="128"/>
          </rPr>
          <t>自動計算されます。</t>
        </r>
      </text>
    </comment>
    <comment ref="R8" authorId="0" shapeId="0" xr:uid="{00000000-0006-0000-2700-000008000000}">
      <text>
        <r>
          <rPr>
            <b/>
            <sz val="9"/>
            <color indexed="81"/>
            <rFont val="ＭＳ Ｐゴシック"/>
            <family val="3"/>
            <charset val="128"/>
          </rPr>
          <t>（イ）又は（ロ）のいずれか少ない方の額が自動表示されます。</t>
        </r>
      </text>
    </comment>
    <comment ref="A9" authorId="0" shapeId="0" xr:uid="{00000000-0006-0000-2700-000009000000}">
      <text>
        <r>
          <rPr>
            <b/>
            <sz val="9"/>
            <color indexed="81"/>
            <rFont val="ＭＳ Ｐゴシック"/>
            <family val="3"/>
            <charset val="128"/>
          </rPr>
          <t>日付を入力してください。</t>
        </r>
      </text>
    </comment>
    <comment ref="I9" authorId="0" shapeId="0" xr:uid="{00000000-0006-0000-2700-00000A000000}">
      <text>
        <r>
          <rPr>
            <b/>
            <sz val="9"/>
            <color indexed="81"/>
            <rFont val="ＭＳ Ｐゴシック"/>
            <family val="3"/>
            <charset val="128"/>
          </rPr>
          <t>自動計算されます。</t>
        </r>
      </text>
    </comment>
    <comment ref="R9" authorId="0" shapeId="0" xr:uid="{00000000-0006-0000-2700-00000B000000}">
      <text>
        <r>
          <rPr>
            <b/>
            <sz val="9"/>
            <color indexed="81"/>
            <rFont val="ＭＳ Ｐゴシック"/>
            <family val="3"/>
            <charset val="128"/>
          </rPr>
          <t>（イ）又は（ロ）のいずれか少ない方の額が自動表示されます。</t>
        </r>
      </text>
    </comment>
    <comment ref="A10" authorId="0" shapeId="0" xr:uid="{00000000-0006-0000-2700-00000C000000}">
      <text>
        <r>
          <rPr>
            <b/>
            <sz val="9"/>
            <color indexed="81"/>
            <rFont val="ＭＳ Ｐゴシック"/>
            <family val="3"/>
            <charset val="128"/>
          </rPr>
          <t>日付を入力してください。</t>
        </r>
      </text>
    </comment>
    <comment ref="I10" authorId="0" shapeId="0" xr:uid="{00000000-0006-0000-2700-00000D000000}">
      <text>
        <r>
          <rPr>
            <b/>
            <sz val="9"/>
            <color indexed="81"/>
            <rFont val="ＭＳ Ｐゴシック"/>
            <family val="3"/>
            <charset val="128"/>
          </rPr>
          <t>自動計算されます。</t>
        </r>
      </text>
    </comment>
    <comment ref="R10" authorId="0" shapeId="0" xr:uid="{00000000-0006-0000-2700-00000E000000}">
      <text>
        <r>
          <rPr>
            <b/>
            <sz val="9"/>
            <color indexed="81"/>
            <rFont val="ＭＳ Ｐゴシック"/>
            <family val="3"/>
            <charset val="128"/>
          </rPr>
          <t>（イ）又は（ロ）のいずれか少ない方の額が自動表示されます。</t>
        </r>
      </text>
    </comment>
    <comment ref="A11" authorId="0" shapeId="0" xr:uid="{00000000-0006-0000-2700-00000F000000}">
      <text>
        <r>
          <rPr>
            <b/>
            <sz val="9"/>
            <color indexed="81"/>
            <rFont val="ＭＳ Ｐゴシック"/>
            <family val="3"/>
            <charset val="128"/>
          </rPr>
          <t>日付を入力してください。</t>
        </r>
      </text>
    </comment>
    <comment ref="I11" authorId="0" shapeId="0" xr:uid="{00000000-0006-0000-2700-000010000000}">
      <text>
        <r>
          <rPr>
            <b/>
            <sz val="9"/>
            <color indexed="81"/>
            <rFont val="ＭＳ Ｐゴシック"/>
            <family val="3"/>
            <charset val="128"/>
          </rPr>
          <t>自動計算されます。</t>
        </r>
      </text>
    </comment>
    <comment ref="R11" authorId="0" shapeId="0" xr:uid="{00000000-0006-0000-2700-000011000000}">
      <text>
        <r>
          <rPr>
            <b/>
            <sz val="9"/>
            <color indexed="81"/>
            <rFont val="ＭＳ Ｐゴシック"/>
            <family val="3"/>
            <charset val="128"/>
          </rPr>
          <t>（イ）又は（ロ）のいずれか少ない方の額が自動表示されます。</t>
        </r>
      </text>
    </comment>
    <comment ref="A12" authorId="0" shapeId="0" xr:uid="{00000000-0006-0000-2700-000012000000}">
      <text>
        <r>
          <rPr>
            <b/>
            <sz val="9"/>
            <color indexed="81"/>
            <rFont val="ＭＳ Ｐゴシック"/>
            <family val="3"/>
            <charset val="128"/>
          </rPr>
          <t>日付を入力してください。</t>
        </r>
      </text>
    </comment>
    <comment ref="I12" authorId="0" shapeId="0" xr:uid="{00000000-0006-0000-2700-000013000000}">
      <text>
        <r>
          <rPr>
            <b/>
            <sz val="9"/>
            <color indexed="81"/>
            <rFont val="ＭＳ Ｐゴシック"/>
            <family val="3"/>
            <charset val="128"/>
          </rPr>
          <t>自動計算されます。</t>
        </r>
      </text>
    </comment>
    <comment ref="R12" authorId="0" shapeId="0" xr:uid="{00000000-0006-0000-2700-000014000000}">
      <text>
        <r>
          <rPr>
            <b/>
            <sz val="9"/>
            <color indexed="81"/>
            <rFont val="ＭＳ Ｐゴシック"/>
            <family val="3"/>
            <charset val="128"/>
          </rPr>
          <t>（イ）又は（ロ）のいずれか少ない方の額が自動表示されます。</t>
        </r>
      </text>
    </comment>
    <comment ref="A13" authorId="0" shapeId="0" xr:uid="{00000000-0006-0000-2700-000015000000}">
      <text>
        <r>
          <rPr>
            <b/>
            <sz val="9"/>
            <color indexed="81"/>
            <rFont val="ＭＳ Ｐゴシック"/>
            <family val="3"/>
            <charset val="128"/>
          </rPr>
          <t>日付を入力してください。</t>
        </r>
      </text>
    </comment>
    <comment ref="I13" authorId="0" shapeId="0" xr:uid="{00000000-0006-0000-2700-000016000000}">
      <text>
        <r>
          <rPr>
            <b/>
            <sz val="9"/>
            <color indexed="81"/>
            <rFont val="ＭＳ Ｐゴシック"/>
            <family val="3"/>
            <charset val="128"/>
          </rPr>
          <t>自動計算されます。</t>
        </r>
      </text>
    </comment>
    <comment ref="R13" authorId="0" shapeId="0" xr:uid="{00000000-0006-0000-2700-000017000000}">
      <text>
        <r>
          <rPr>
            <b/>
            <sz val="9"/>
            <color indexed="81"/>
            <rFont val="ＭＳ Ｐゴシック"/>
            <family val="3"/>
            <charset val="128"/>
          </rPr>
          <t>（イ）又は（ロ）のいずれか少ない方の額が自動表示されます。</t>
        </r>
      </text>
    </comment>
    <comment ref="A14" authorId="0" shapeId="0" xr:uid="{00000000-0006-0000-2700-000018000000}">
      <text>
        <r>
          <rPr>
            <b/>
            <sz val="9"/>
            <color indexed="81"/>
            <rFont val="ＭＳ Ｐゴシック"/>
            <family val="3"/>
            <charset val="128"/>
          </rPr>
          <t>日付を入力してください。</t>
        </r>
      </text>
    </comment>
    <comment ref="I14" authorId="0" shapeId="0" xr:uid="{00000000-0006-0000-2700-000019000000}">
      <text>
        <r>
          <rPr>
            <b/>
            <sz val="9"/>
            <color indexed="81"/>
            <rFont val="ＭＳ Ｐゴシック"/>
            <family val="3"/>
            <charset val="128"/>
          </rPr>
          <t>自動計算されます。</t>
        </r>
      </text>
    </comment>
    <comment ref="R14" authorId="0" shapeId="0" xr:uid="{00000000-0006-0000-2700-00001A000000}">
      <text>
        <r>
          <rPr>
            <b/>
            <sz val="9"/>
            <color indexed="81"/>
            <rFont val="ＭＳ Ｐゴシック"/>
            <family val="3"/>
            <charset val="128"/>
          </rPr>
          <t>（イ）又は（ロ）のいずれか少ない方の額が自動表示されます。</t>
        </r>
      </text>
    </comment>
    <comment ref="A15" authorId="0" shapeId="0" xr:uid="{F95364A4-AD72-4712-A2A4-3FCF6991C856}">
      <text>
        <r>
          <rPr>
            <b/>
            <sz val="9"/>
            <color indexed="81"/>
            <rFont val="ＭＳ Ｐゴシック"/>
            <family val="3"/>
            <charset val="128"/>
          </rPr>
          <t>日付を入力してください。</t>
        </r>
      </text>
    </comment>
    <comment ref="I15" authorId="0" shapeId="0" xr:uid="{00000000-0006-0000-2700-00001C000000}">
      <text>
        <r>
          <rPr>
            <b/>
            <sz val="9"/>
            <color indexed="81"/>
            <rFont val="ＭＳ Ｐゴシック"/>
            <family val="3"/>
            <charset val="128"/>
          </rPr>
          <t>自動計算されます。</t>
        </r>
      </text>
    </comment>
    <comment ref="R15" authorId="0" shapeId="0" xr:uid="{00000000-0006-0000-2700-00001D000000}">
      <text>
        <r>
          <rPr>
            <b/>
            <sz val="9"/>
            <color indexed="81"/>
            <rFont val="ＭＳ Ｐゴシック"/>
            <family val="3"/>
            <charset val="128"/>
          </rPr>
          <t>（イ）又は（ロ）のいずれか少ない方の額が自動表示されます。</t>
        </r>
      </text>
    </comment>
    <comment ref="A16" authorId="0" shapeId="0" xr:uid="{FA431396-737F-49B9-8688-BDF9EE59E2CE}">
      <text>
        <r>
          <rPr>
            <b/>
            <sz val="9"/>
            <color indexed="81"/>
            <rFont val="ＭＳ Ｐゴシック"/>
            <family val="3"/>
            <charset val="128"/>
          </rPr>
          <t>日付を入力してください。</t>
        </r>
      </text>
    </comment>
    <comment ref="I16" authorId="0" shapeId="0" xr:uid="{00000000-0006-0000-2700-00001F000000}">
      <text>
        <r>
          <rPr>
            <b/>
            <sz val="9"/>
            <color indexed="81"/>
            <rFont val="ＭＳ Ｐゴシック"/>
            <family val="3"/>
            <charset val="128"/>
          </rPr>
          <t>自動計算されます。</t>
        </r>
      </text>
    </comment>
    <comment ref="R16" authorId="0" shapeId="0" xr:uid="{00000000-0006-0000-2700-000020000000}">
      <text>
        <r>
          <rPr>
            <b/>
            <sz val="9"/>
            <color indexed="81"/>
            <rFont val="ＭＳ Ｐゴシック"/>
            <family val="3"/>
            <charset val="128"/>
          </rPr>
          <t>（イ）又は（ロ）のいずれか少ない方の額が自動表示されます。</t>
        </r>
      </text>
    </comment>
    <comment ref="A17" authorId="0" shapeId="0" xr:uid="{261DBD82-14E0-4AB0-979E-4D17A677913F}">
      <text>
        <r>
          <rPr>
            <b/>
            <sz val="9"/>
            <color indexed="81"/>
            <rFont val="ＭＳ Ｐゴシック"/>
            <family val="3"/>
            <charset val="128"/>
          </rPr>
          <t>日付を入力してください。</t>
        </r>
      </text>
    </comment>
    <comment ref="I17" authorId="0" shapeId="0" xr:uid="{00000000-0006-0000-2700-000022000000}">
      <text>
        <r>
          <rPr>
            <b/>
            <sz val="9"/>
            <color indexed="81"/>
            <rFont val="ＭＳ Ｐゴシック"/>
            <family val="3"/>
            <charset val="128"/>
          </rPr>
          <t>自動計算されます。</t>
        </r>
      </text>
    </comment>
    <comment ref="R17" authorId="0" shapeId="0" xr:uid="{00000000-0006-0000-2700-000023000000}">
      <text>
        <r>
          <rPr>
            <b/>
            <sz val="9"/>
            <color indexed="81"/>
            <rFont val="ＭＳ Ｐゴシック"/>
            <family val="3"/>
            <charset val="128"/>
          </rPr>
          <t>（イ）又は（ロ）のいずれか少ない方の額が自動表示されます。</t>
        </r>
      </text>
    </comment>
    <comment ref="A18" authorId="0" shapeId="0" xr:uid="{660E3A2A-B904-46BA-9261-40048C697B45}">
      <text>
        <r>
          <rPr>
            <b/>
            <sz val="9"/>
            <color indexed="81"/>
            <rFont val="ＭＳ Ｐゴシック"/>
            <family val="3"/>
            <charset val="128"/>
          </rPr>
          <t>日付を入力してください。</t>
        </r>
      </text>
    </comment>
    <comment ref="I18" authorId="0" shapeId="0" xr:uid="{00000000-0006-0000-2700-000025000000}">
      <text>
        <r>
          <rPr>
            <b/>
            <sz val="9"/>
            <color indexed="81"/>
            <rFont val="ＭＳ Ｐゴシック"/>
            <family val="3"/>
            <charset val="128"/>
          </rPr>
          <t>自動計算されます。</t>
        </r>
      </text>
    </comment>
    <comment ref="R18" authorId="0" shapeId="0" xr:uid="{00000000-0006-0000-2700-000026000000}">
      <text>
        <r>
          <rPr>
            <b/>
            <sz val="9"/>
            <color indexed="81"/>
            <rFont val="ＭＳ Ｐゴシック"/>
            <family val="3"/>
            <charset val="128"/>
          </rPr>
          <t>（イ）又は（ロ）のいずれか少ない方の額が自動表示されます。</t>
        </r>
      </text>
    </comment>
    <comment ref="A19" authorId="0" shapeId="0" xr:uid="{5F2DF60C-7719-485E-9997-02035526733B}">
      <text>
        <r>
          <rPr>
            <b/>
            <sz val="9"/>
            <color indexed="81"/>
            <rFont val="ＭＳ Ｐゴシック"/>
            <family val="3"/>
            <charset val="128"/>
          </rPr>
          <t>日付を入力してください。</t>
        </r>
      </text>
    </comment>
    <comment ref="I19" authorId="0" shapeId="0" xr:uid="{00000000-0006-0000-2700-000028000000}">
      <text>
        <r>
          <rPr>
            <b/>
            <sz val="9"/>
            <color indexed="81"/>
            <rFont val="ＭＳ Ｐゴシック"/>
            <family val="3"/>
            <charset val="128"/>
          </rPr>
          <t>自動計算されます。</t>
        </r>
      </text>
    </comment>
    <comment ref="R19" authorId="0" shapeId="0" xr:uid="{00000000-0006-0000-2700-000029000000}">
      <text>
        <r>
          <rPr>
            <b/>
            <sz val="9"/>
            <color indexed="81"/>
            <rFont val="ＭＳ Ｐゴシック"/>
            <family val="3"/>
            <charset val="128"/>
          </rPr>
          <t>（イ）又は（ロ）のいずれか少ない方の額が自動表示されます。</t>
        </r>
      </text>
    </comment>
    <comment ref="A20" authorId="0" shapeId="0" xr:uid="{786F30CE-4DB1-46C1-8387-710930F0208E}">
      <text>
        <r>
          <rPr>
            <b/>
            <sz val="9"/>
            <color indexed="81"/>
            <rFont val="ＭＳ Ｐゴシック"/>
            <family val="3"/>
            <charset val="128"/>
          </rPr>
          <t>日付を入力してください。</t>
        </r>
      </text>
    </comment>
    <comment ref="R20" authorId="0" shapeId="0" xr:uid="{00000000-0006-0000-2700-00002B000000}">
      <text>
        <r>
          <rPr>
            <b/>
            <sz val="9"/>
            <color indexed="81"/>
            <rFont val="ＭＳ Ｐゴシック"/>
            <family val="3"/>
            <charset val="128"/>
          </rPr>
          <t>（イ）又は（ロ）のいずれか少ない方の額が自動表示されます。</t>
        </r>
      </text>
    </comment>
    <comment ref="A21" authorId="0" shapeId="0" xr:uid="{88448448-4517-4341-9859-E62941867E1B}">
      <text>
        <r>
          <rPr>
            <b/>
            <sz val="9"/>
            <color indexed="81"/>
            <rFont val="ＭＳ Ｐゴシック"/>
            <family val="3"/>
            <charset val="128"/>
          </rPr>
          <t>日付を入力してください。</t>
        </r>
      </text>
    </comment>
    <comment ref="I21" authorId="0" shapeId="0" xr:uid="{00000000-0006-0000-2700-00002D000000}">
      <text>
        <r>
          <rPr>
            <b/>
            <sz val="9"/>
            <color indexed="81"/>
            <rFont val="ＭＳ Ｐゴシック"/>
            <family val="3"/>
            <charset val="128"/>
          </rPr>
          <t>自動計算されます。</t>
        </r>
      </text>
    </comment>
    <comment ref="R21" authorId="0" shapeId="0" xr:uid="{00000000-0006-0000-2700-00002E000000}">
      <text>
        <r>
          <rPr>
            <b/>
            <sz val="9"/>
            <color indexed="81"/>
            <rFont val="ＭＳ Ｐゴシック"/>
            <family val="3"/>
            <charset val="128"/>
          </rPr>
          <t>（イ）又は（ロ）のいずれか少ない方の額が自動表示されます。</t>
        </r>
      </text>
    </comment>
    <comment ref="A22" authorId="0" shapeId="0" xr:uid="{0EFD5634-5FFA-4985-8E1E-441F1B817417}">
      <text>
        <r>
          <rPr>
            <b/>
            <sz val="9"/>
            <color indexed="81"/>
            <rFont val="ＭＳ Ｐゴシック"/>
            <family val="3"/>
            <charset val="128"/>
          </rPr>
          <t>日付を入力してください。</t>
        </r>
      </text>
    </comment>
    <comment ref="I22" authorId="0" shapeId="0" xr:uid="{00000000-0006-0000-2700-000030000000}">
      <text>
        <r>
          <rPr>
            <b/>
            <sz val="9"/>
            <color indexed="81"/>
            <rFont val="ＭＳ Ｐゴシック"/>
            <family val="3"/>
            <charset val="128"/>
          </rPr>
          <t>自動計算されます。</t>
        </r>
      </text>
    </comment>
    <comment ref="R22" authorId="0" shapeId="0" xr:uid="{00000000-0006-0000-2700-000031000000}">
      <text>
        <r>
          <rPr>
            <b/>
            <sz val="9"/>
            <color indexed="81"/>
            <rFont val="ＭＳ Ｐゴシック"/>
            <family val="3"/>
            <charset val="128"/>
          </rPr>
          <t>（イ）又は（ロ）のいずれか少ない方の額が自動表示されます。</t>
        </r>
      </text>
    </comment>
    <comment ref="A23" authorId="0" shapeId="0" xr:uid="{14B38A1D-9511-4515-9A12-A63938B2AD80}">
      <text>
        <r>
          <rPr>
            <b/>
            <sz val="9"/>
            <color indexed="81"/>
            <rFont val="ＭＳ Ｐゴシック"/>
            <family val="3"/>
            <charset val="128"/>
          </rPr>
          <t>日付を入力してください。</t>
        </r>
      </text>
    </comment>
    <comment ref="I23" authorId="0" shapeId="0" xr:uid="{00000000-0006-0000-2700-000033000000}">
      <text>
        <r>
          <rPr>
            <b/>
            <sz val="9"/>
            <color indexed="81"/>
            <rFont val="ＭＳ Ｐゴシック"/>
            <family val="3"/>
            <charset val="128"/>
          </rPr>
          <t>自動計算されます。</t>
        </r>
      </text>
    </comment>
    <comment ref="R23" authorId="0" shapeId="0" xr:uid="{00000000-0006-0000-2700-000034000000}">
      <text>
        <r>
          <rPr>
            <b/>
            <sz val="9"/>
            <color indexed="81"/>
            <rFont val="ＭＳ Ｐゴシック"/>
            <family val="3"/>
            <charset val="128"/>
          </rPr>
          <t>（イ）又は（ロ）のいずれか少ない方の額が自動表示されます。</t>
        </r>
      </text>
    </comment>
    <comment ref="R24" authorId="0" shapeId="0" xr:uid="{00000000-0006-0000-2700-000035000000}">
      <text>
        <r>
          <rPr>
            <b/>
            <sz val="9"/>
            <color indexed="81"/>
            <rFont val="ＭＳ Ｐゴシック"/>
            <family val="3"/>
            <charset val="128"/>
          </rPr>
          <t>　自動計算されます。
　この額は公営３その１の請求額に自動表示されます。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800-000001000000}">
      <text>
        <r>
          <rPr>
            <b/>
            <sz val="9"/>
            <color indexed="81"/>
            <rFont val="ＭＳ Ｐゴシック"/>
            <family val="3"/>
            <charset val="128"/>
          </rPr>
          <t>請求年月日を入力後印刷するか、印刷後手書きで御記入くださるようお願いします。</t>
        </r>
      </text>
    </comment>
    <comment ref="I9" authorId="0" shapeId="0" xr:uid="{00000000-0006-0000-2800-000002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12" authorId="0" shapeId="0" xr:uid="{00000000-0006-0000-2800-000003000000}">
      <text>
        <r>
          <rPr>
            <b/>
            <sz val="9"/>
            <color indexed="81"/>
            <rFont val="ＭＳ Ｐゴシック"/>
            <family val="3"/>
            <charset val="128"/>
          </rPr>
          <t>電話番号を入力してくださるようお願いします。</t>
        </r>
      </text>
    </comment>
    <comment ref="D19" authorId="0" shapeId="0" xr:uid="{00000000-0006-0000-2800-000004000000}">
      <text>
        <r>
          <rPr>
            <b/>
            <sz val="9"/>
            <color indexed="81"/>
            <rFont val="ＭＳ Ｐゴシック"/>
            <family val="3"/>
            <charset val="128"/>
          </rPr>
          <t>　公営３内訳２の自動車借入契約の請求額が自動表示されます。
　まず、公営３内訳２のシートを作成後、御使用ください。</t>
        </r>
      </text>
    </comment>
    <comment ref="K29" authorId="0" shapeId="0" xr:uid="{00000000-0006-0000-2800-000005000000}">
      <text>
        <r>
          <rPr>
            <b/>
            <sz val="9"/>
            <color indexed="81"/>
            <rFont val="ＭＳ Ｐゴシック"/>
            <family val="3"/>
            <charset val="128"/>
          </rPr>
          <t>必要事項をもれなく入力後印刷するか、印刷後御記入くださるようお願いします。</t>
        </r>
      </text>
    </comment>
    <comment ref="K52" authorId="0" shapeId="0" xr:uid="{00000000-0006-0000-2800-000006000000}">
      <text>
        <r>
          <rPr>
            <b/>
            <sz val="9"/>
            <color indexed="81"/>
            <rFont val="ＭＳ Ｐゴシック"/>
            <family val="3"/>
            <charset val="128"/>
          </rPr>
          <t>請求年月日を入力後印刷するか、印刷後手書きで御記入くださるようお願いします。</t>
        </r>
      </text>
    </comment>
    <comment ref="I56" authorId="0" shapeId="0" xr:uid="{00000000-0006-0000-2800-000007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59" authorId="0" shapeId="0" xr:uid="{00000000-0006-0000-2800-000008000000}">
      <text>
        <r>
          <rPr>
            <b/>
            <sz val="9"/>
            <color indexed="81"/>
            <rFont val="ＭＳ Ｐゴシック"/>
            <family val="3"/>
            <charset val="128"/>
          </rPr>
          <t>電話番号を入力してくださるようお願いします。</t>
        </r>
      </text>
    </comment>
    <comment ref="D66" authorId="0" shapeId="0" xr:uid="{00000000-0006-0000-2800-000009000000}">
      <text>
        <r>
          <rPr>
            <b/>
            <sz val="9"/>
            <color indexed="81"/>
            <rFont val="ＭＳ Ｐゴシック"/>
            <family val="3"/>
            <charset val="128"/>
          </rPr>
          <t>　公営３内訳２の燃料供給契約の請求額が自動表示されます。
　まず、公営３内訳２のシートを作成後、御使用ください。</t>
        </r>
      </text>
    </comment>
    <comment ref="K76" authorId="0" shapeId="0" xr:uid="{00000000-0006-0000-2800-00000A000000}">
      <text>
        <r>
          <rPr>
            <b/>
            <sz val="9"/>
            <color indexed="81"/>
            <rFont val="ＭＳ Ｐゴシック"/>
            <family val="3"/>
            <charset val="128"/>
          </rPr>
          <t>必要事項をもれなく入力後印刷するか、印刷後御記入くださるようお願いします。</t>
        </r>
      </text>
    </comment>
    <comment ref="K99" authorId="0" shapeId="0" xr:uid="{00000000-0006-0000-2800-00000B000000}">
      <text>
        <r>
          <rPr>
            <b/>
            <sz val="9"/>
            <color indexed="81"/>
            <rFont val="ＭＳ Ｐゴシック"/>
            <family val="3"/>
            <charset val="128"/>
          </rPr>
          <t>請求年月日を入力後印刷するか、印刷後手書きで御記入くださるようお願いします。</t>
        </r>
      </text>
    </comment>
    <comment ref="I103" authorId="0" shapeId="0" xr:uid="{00000000-0006-0000-2800-00000C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106" authorId="0" shapeId="0" xr:uid="{00000000-0006-0000-2800-00000D000000}">
      <text>
        <r>
          <rPr>
            <b/>
            <sz val="9"/>
            <color indexed="81"/>
            <rFont val="ＭＳ Ｐゴシック"/>
            <family val="3"/>
            <charset val="128"/>
          </rPr>
          <t>電話番号を入力してくださるようお願いします。</t>
        </r>
      </text>
    </comment>
    <comment ref="D113" authorId="0" shapeId="0" xr:uid="{00000000-0006-0000-2800-00000E000000}">
      <text>
        <r>
          <rPr>
            <b/>
            <sz val="9"/>
            <color indexed="81"/>
            <rFont val="ＭＳ Ｐゴシック"/>
            <family val="3"/>
            <charset val="128"/>
          </rPr>
          <t>　公営３内訳２の運転契約の請求金額が自動表示されます。
　まず、公営３内訳２のシートを作成後、御使用ください。</t>
        </r>
      </text>
    </comment>
    <comment ref="K123" authorId="0" shapeId="0" xr:uid="{00000000-0006-0000-2800-00000F000000}">
      <text>
        <r>
          <rPr>
            <b/>
            <sz val="9"/>
            <color indexed="81"/>
            <rFont val="ＭＳ Ｐゴシック"/>
            <family val="3"/>
            <charset val="128"/>
          </rPr>
          <t>必要事項をもれなく入力後印刷するか、印刷後御記入くださるようお願いします。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4" authorId="0" shapeId="0" xr:uid="{00000000-0006-0000-2900-000001000000}">
      <text>
        <r>
          <rPr>
            <b/>
            <sz val="9"/>
            <color indexed="81"/>
            <rFont val="ＭＳ Ｐゴシック"/>
            <family val="3"/>
            <charset val="128"/>
          </rPr>
          <t>本内訳書を作成した場合は、内訳１に数値を入力しないでくださるようお願いします。</t>
        </r>
      </text>
    </comment>
    <comment ref="A9" authorId="0" shapeId="0" xr:uid="{00000000-0006-0000-2900-000002000000}">
      <text>
        <r>
          <rPr>
            <b/>
            <sz val="9"/>
            <color indexed="81"/>
            <rFont val="ＭＳ Ｐゴシック"/>
            <family val="3"/>
            <charset val="128"/>
          </rPr>
          <t>日付を入力してください。</t>
        </r>
      </text>
    </comment>
    <comment ref="E9" authorId="0" shapeId="0" xr:uid="{00000000-0006-0000-2900-000003000000}">
      <text>
        <r>
          <rPr>
            <b/>
            <sz val="9"/>
            <color indexed="81"/>
            <rFont val="ＭＳ Ｐゴシック"/>
            <family val="3"/>
            <charset val="128"/>
          </rPr>
          <t>借入金額を入力してください。</t>
        </r>
      </text>
    </comment>
    <comment ref="I9" authorId="0" shapeId="0" xr:uid="{00000000-0006-0000-2900-000004000000}">
      <text>
        <r>
          <rPr>
            <b/>
            <sz val="9"/>
            <color indexed="81"/>
            <rFont val="ＭＳ Ｐゴシック"/>
            <family val="3"/>
            <charset val="128"/>
          </rPr>
          <t>自動計算されます。</t>
        </r>
      </text>
    </comment>
    <comment ref="R9" authorId="0" shapeId="0" xr:uid="{00000000-0006-0000-2900-000005000000}">
      <text>
        <r>
          <rPr>
            <b/>
            <sz val="9"/>
            <color indexed="81"/>
            <rFont val="ＭＳ Ｐゴシック"/>
            <family val="3"/>
            <charset val="128"/>
          </rPr>
          <t xml:space="preserve">（イ）又は（ロ）のうちいずれか少ない方の額が自動表示されます。
</t>
        </r>
      </text>
    </comment>
    <comment ref="A10" authorId="0" shapeId="0" xr:uid="{00000000-0006-0000-2900-000006000000}">
      <text>
        <r>
          <rPr>
            <b/>
            <sz val="9"/>
            <color indexed="81"/>
            <rFont val="ＭＳ Ｐゴシック"/>
            <family val="3"/>
            <charset val="128"/>
          </rPr>
          <t>日付を入力してください。</t>
        </r>
      </text>
    </comment>
    <comment ref="E10" authorId="0" shapeId="0" xr:uid="{00000000-0006-0000-2900-000007000000}">
      <text>
        <r>
          <rPr>
            <b/>
            <sz val="9"/>
            <color indexed="81"/>
            <rFont val="ＭＳ Ｐゴシック"/>
            <family val="3"/>
            <charset val="128"/>
          </rPr>
          <t>借入金額を入力してください。</t>
        </r>
      </text>
    </comment>
    <comment ref="I10" authorId="0" shapeId="0" xr:uid="{00000000-0006-0000-2900-000008000000}">
      <text>
        <r>
          <rPr>
            <b/>
            <sz val="9"/>
            <color indexed="81"/>
            <rFont val="ＭＳ Ｐゴシック"/>
            <family val="3"/>
            <charset val="128"/>
          </rPr>
          <t>自動計算されます。</t>
        </r>
      </text>
    </comment>
    <comment ref="R10" authorId="0" shapeId="0" xr:uid="{00000000-0006-0000-2900-000009000000}">
      <text>
        <r>
          <rPr>
            <b/>
            <sz val="9"/>
            <color indexed="81"/>
            <rFont val="ＭＳ Ｐゴシック"/>
            <family val="3"/>
            <charset val="128"/>
          </rPr>
          <t xml:space="preserve">（イ）又は（ロ）のうちいずれか少ない方の額が自動表示されます。
</t>
        </r>
      </text>
    </comment>
    <comment ref="A11" authorId="0" shapeId="0" xr:uid="{615AA2EB-B164-452B-BB23-EFB4DFFADE9C}">
      <text>
        <r>
          <rPr>
            <b/>
            <sz val="9"/>
            <color indexed="81"/>
            <rFont val="ＭＳ Ｐゴシック"/>
            <family val="3"/>
            <charset val="128"/>
          </rPr>
          <t>日付を入力してください。</t>
        </r>
      </text>
    </comment>
    <comment ref="E11" authorId="0" shapeId="0" xr:uid="{00000000-0006-0000-2900-00000B000000}">
      <text>
        <r>
          <rPr>
            <b/>
            <sz val="9"/>
            <color indexed="81"/>
            <rFont val="ＭＳ Ｐゴシック"/>
            <family val="3"/>
            <charset val="128"/>
          </rPr>
          <t>借入金額を入力してください。</t>
        </r>
      </text>
    </comment>
    <comment ref="I11" authorId="0" shapeId="0" xr:uid="{00000000-0006-0000-2900-00000C000000}">
      <text>
        <r>
          <rPr>
            <b/>
            <sz val="9"/>
            <color indexed="81"/>
            <rFont val="ＭＳ Ｐゴシック"/>
            <family val="3"/>
            <charset val="128"/>
          </rPr>
          <t>自動計算されます。</t>
        </r>
      </text>
    </comment>
    <comment ref="R11" authorId="0" shapeId="0" xr:uid="{00000000-0006-0000-2900-00000D000000}">
      <text>
        <r>
          <rPr>
            <b/>
            <sz val="9"/>
            <color indexed="81"/>
            <rFont val="ＭＳ Ｐゴシック"/>
            <family val="3"/>
            <charset val="128"/>
          </rPr>
          <t xml:space="preserve">（イ）又は（ロ）のうちいずれか少ない方の額が自動表示されます。
</t>
        </r>
      </text>
    </comment>
    <comment ref="A12" authorId="0" shapeId="0" xr:uid="{D3285D52-E000-4677-A99B-6DE72DFF1C33}">
      <text>
        <r>
          <rPr>
            <b/>
            <sz val="9"/>
            <color indexed="81"/>
            <rFont val="ＭＳ Ｐゴシック"/>
            <family val="3"/>
            <charset val="128"/>
          </rPr>
          <t>日付を入力してください。</t>
        </r>
      </text>
    </comment>
    <comment ref="E12" authorId="0" shapeId="0" xr:uid="{00000000-0006-0000-2900-00000F000000}">
      <text>
        <r>
          <rPr>
            <b/>
            <sz val="9"/>
            <color indexed="81"/>
            <rFont val="ＭＳ Ｐゴシック"/>
            <family val="3"/>
            <charset val="128"/>
          </rPr>
          <t>借入金額を入力してください。</t>
        </r>
      </text>
    </comment>
    <comment ref="I12" authorId="0" shapeId="0" xr:uid="{00000000-0006-0000-2900-000010000000}">
      <text>
        <r>
          <rPr>
            <b/>
            <sz val="9"/>
            <color indexed="81"/>
            <rFont val="ＭＳ Ｐゴシック"/>
            <family val="3"/>
            <charset val="128"/>
          </rPr>
          <t>自動計算されます。</t>
        </r>
      </text>
    </comment>
    <comment ref="R12" authorId="0" shapeId="0" xr:uid="{00000000-0006-0000-2900-000011000000}">
      <text>
        <r>
          <rPr>
            <b/>
            <sz val="9"/>
            <color indexed="81"/>
            <rFont val="ＭＳ Ｐゴシック"/>
            <family val="3"/>
            <charset val="128"/>
          </rPr>
          <t xml:space="preserve">（イ）又は（ロ）のうちいずれか少ない方の額が自動表示されます。
</t>
        </r>
      </text>
    </comment>
    <comment ref="A13" authorId="0" shapeId="0" xr:uid="{D5ECD578-DF5B-42B9-8766-3649DA557D18}">
      <text>
        <r>
          <rPr>
            <b/>
            <sz val="9"/>
            <color indexed="81"/>
            <rFont val="ＭＳ Ｐゴシック"/>
            <family val="3"/>
            <charset val="128"/>
          </rPr>
          <t>日付を入力してください。</t>
        </r>
      </text>
    </comment>
    <comment ref="E13" authorId="0" shapeId="0" xr:uid="{00000000-0006-0000-2900-000013000000}">
      <text>
        <r>
          <rPr>
            <b/>
            <sz val="9"/>
            <color indexed="81"/>
            <rFont val="ＭＳ Ｐゴシック"/>
            <family val="3"/>
            <charset val="128"/>
          </rPr>
          <t>借入金額を入力してください。</t>
        </r>
      </text>
    </comment>
    <comment ref="I13" authorId="0" shapeId="0" xr:uid="{00000000-0006-0000-2900-000014000000}">
      <text>
        <r>
          <rPr>
            <b/>
            <sz val="9"/>
            <color indexed="81"/>
            <rFont val="ＭＳ Ｐゴシック"/>
            <family val="3"/>
            <charset val="128"/>
          </rPr>
          <t>自動計算されます。</t>
        </r>
      </text>
    </comment>
    <comment ref="R13" authorId="0" shapeId="0" xr:uid="{00000000-0006-0000-2900-000015000000}">
      <text>
        <r>
          <rPr>
            <b/>
            <sz val="9"/>
            <color indexed="81"/>
            <rFont val="ＭＳ Ｐゴシック"/>
            <family val="3"/>
            <charset val="128"/>
          </rPr>
          <t xml:space="preserve">（イ）又は（ロ）のうちいずれか少ない方の額が自動表示されます。
</t>
        </r>
      </text>
    </comment>
    <comment ref="A14" authorId="0" shapeId="0" xr:uid="{A1E15702-B540-46CE-96FF-B0CD7E6546D5}">
      <text>
        <r>
          <rPr>
            <b/>
            <sz val="9"/>
            <color indexed="81"/>
            <rFont val="ＭＳ Ｐゴシック"/>
            <family val="3"/>
            <charset val="128"/>
          </rPr>
          <t>日付を入力してください。</t>
        </r>
      </text>
    </comment>
    <comment ref="E14" authorId="0" shapeId="0" xr:uid="{00000000-0006-0000-2900-000017000000}">
      <text>
        <r>
          <rPr>
            <b/>
            <sz val="9"/>
            <color indexed="81"/>
            <rFont val="ＭＳ Ｐゴシック"/>
            <family val="3"/>
            <charset val="128"/>
          </rPr>
          <t>借入金額を入力してください。</t>
        </r>
      </text>
    </comment>
    <comment ref="I14" authorId="0" shapeId="0" xr:uid="{00000000-0006-0000-2900-000018000000}">
      <text>
        <r>
          <rPr>
            <b/>
            <sz val="9"/>
            <color indexed="81"/>
            <rFont val="ＭＳ Ｐゴシック"/>
            <family val="3"/>
            <charset val="128"/>
          </rPr>
          <t>自動計算されます。</t>
        </r>
      </text>
    </comment>
    <comment ref="R14" authorId="0" shapeId="0" xr:uid="{00000000-0006-0000-2900-000019000000}">
      <text>
        <r>
          <rPr>
            <b/>
            <sz val="9"/>
            <color indexed="81"/>
            <rFont val="ＭＳ Ｐゴシック"/>
            <family val="3"/>
            <charset val="128"/>
          </rPr>
          <t xml:space="preserve">（イ）又は（ロ）のうちいずれか少ない方の額が自動表示されます。
</t>
        </r>
      </text>
    </comment>
    <comment ref="A15" authorId="0" shapeId="0" xr:uid="{07D91775-7F09-4FFB-9979-EAEFE1F7FD7D}">
      <text>
        <r>
          <rPr>
            <b/>
            <sz val="9"/>
            <color indexed="81"/>
            <rFont val="ＭＳ Ｐゴシック"/>
            <family val="3"/>
            <charset val="128"/>
          </rPr>
          <t>日付を入力してください。</t>
        </r>
      </text>
    </comment>
    <comment ref="E15" authorId="0" shapeId="0" xr:uid="{00000000-0006-0000-2900-00001B000000}">
      <text>
        <r>
          <rPr>
            <b/>
            <sz val="9"/>
            <color indexed="81"/>
            <rFont val="ＭＳ Ｐゴシック"/>
            <family val="3"/>
            <charset val="128"/>
          </rPr>
          <t>借入金額を入力してください。</t>
        </r>
      </text>
    </comment>
    <comment ref="I15" authorId="0" shapeId="0" xr:uid="{00000000-0006-0000-2900-00001C000000}">
      <text>
        <r>
          <rPr>
            <b/>
            <sz val="9"/>
            <color indexed="81"/>
            <rFont val="ＭＳ Ｐゴシック"/>
            <family val="3"/>
            <charset val="128"/>
          </rPr>
          <t>自動計算されます。</t>
        </r>
      </text>
    </comment>
    <comment ref="R15" authorId="0" shapeId="0" xr:uid="{00000000-0006-0000-2900-00001D000000}">
      <text>
        <r>
          <rPr>
            <b/>
            <sz val="9"/>
            <color indexed="81"/>
            <rFont val="ＭＳ Ｐゴシック"/>
            <family val="3"/>
            <charset val="128"/>
          </rPr>
          <t xml:space="preserve">（イ）又は（ロ）のうちいずれか少ない方の額が自動表示されます。
</t>
        </r>
      </text>
    </comment>
    <comment ref="A16" authorId="0" shapeId="0" xr:uid="{F875B7D5-BC67-4C2F-9F60-2210E288ABA7}">
      <text>
        <r>
          <rPr>
            <b/>
            <sz val="9"/>
            <color indexed="81"/>
            <rFont val="ＭＳ Ｐゴシック"/>
            <family val="3"/>
            <charset val="128"/>
          </rPr>
          <t>日付を入力してください。</t>
        </r>
      </text>
    </comment>
    <comment ref="E16" authorId="0" shapeId="0" xr:uid="{00000000-0006-0000-2900-00001F000000}">
      <text>
        <r>
          <rPr>
            <b/>
            <sz val="9"/>
            <color indexed="81"/>
            <rFont val="ＭＳ Ｐゴシック"/>
            <family val="3"/>
            <charset val="128"/>
          </rPr>
          <t>借入金額を入力してください。</t>
        </r>
      </text>
    </comment>
    <comment ref="I16" authorId="0" shapeId="0" xr:uid="{00000000-0006-0000-2900-000020000000}">
      <text>
        <r>
          <rPr>
            <b/>
            <sz val="9"/>
            <color indexed="81"/>
            <rFont val="ＭＳ Ｐゴシック"/>
            <family val="3"/>
            <charset val="128"/>
          </rPr>
          <t>自動計算されます。</t>
        </r>
      </text>
    </comment>
    <comment ref="R16" authorId="0" shapeId="0" xr:uid="{00000000-0006-0000-2900-000021000000}">
      <text>
        <r>
          <rPr>
            <b/>
            <sz val="9"/>
            <color indexed="81"/>
            <rFont val="ＭＳ Ｐゴシック"/>
            <family val="3"/>
            <charset val="128"/>
          </rPr>
          <t xml:space="preserve">（イ）又は（ロ）のうちいずれか少ない方の額が自動表示されます。
</t>
        </r>
      </text>
    </comment>
    <comment ref="A17" authorId="0" shapeId="0" xr:uid="{2542664C-AD46-4C7F-AFF2-67162808FEDE}">
      <text>
        <r>
          <rPr>
            <b/>
            <sz val="9"/>
            <color indexed="81"/>
            <rFont val="ＭＳ Ｐゴシック"/>
            <family val="3"/>
            <charset val="128"/>
          </rPr>
          <t>日付を入力してください。</t>
        </r>
      </text>
    </comment>
    <comment ref="E17" authorId="0" shapeId="0" xr:uid="{00000000-0006-0000-2900-000023000000}">
      <text>
        <r>
          <rPr>
            <b/>
            <sz val="9"/>
            <color indexed="81"/>
            <rFont val="ＭＳ Ｐゴシック"/>
            <family val="3"/>
            <charset val="128"/>
          </rPr>
          <t>借入金額を入力してください。</t>
        </r>
      </text>
    </comment>
    <comment ref="I17" authorId="0" shapeId="0" xr:uid="{00000000-0006-0000-2900-000024000000}">
      <text>
        <r>
          <rPr>
            <b/>
            <sz val="9"/>
            <color indexed="81"/>
            <rFont val="ＭＳ Ｐゴシック"/>
            <family val="3"/>
            <charset val="128"/>
          </rPr>
          <t>自動計算されます。</t>
        </r>
      </text>
    </comment>
    <comment ref="R17" authorId="0" shapeId="0" xr:uid="{00000000-0006-0000-2900-000025000000}">
      <text>
        <r>
          <rPr>
            <b/>
            <sz val="9"/>
            <color indexed="81"/>
            <rFont val="ＭＳ Ｐゴシック"/>
            <family val="3"/>
            <charset val="128"/>
          </rPr>
          <t xml:space="preserve">（イ）又は（ロ）のうちいずれか少ない方の額が自動表示されます。
</t>
        </r>
      </text>
    </comment>
    <comment ref="A18" authorId="0" shapeId="0" xr:uid="{1D24871B-91F0-4EA1-8454-98D36471D95A}">
      <text>
        <r>
          <rPr>
            <b/>
            <sz val="9"/>
            <color indexed="81"/>
            <rFont val="ＭＳ Ｐゴシック"/>
            <family val="3"/>
            <charset val="128"/>
          </rPr>
          <t>日付を入力してください。</t>
        </r>
      </text>
    </comment>
    <comment ref="E18" authorId="0" shapeId="0" xr:uid="{00000000-0006-0000-2900-000027000000}">
      <text>
        <r>
          <rPr>
            <b/>
            <sz val="9"/>
            <color indexed="81"/>
            <rFont val="ＭＳ Ｐゴシック"/>
            <family val="3"/>
            <charset val="128"/>
          </rPr>
          <t>借入金額を入力してください。</t>
        </r>
      </text>
    </comment>
    <comment ref="I18" authorId="0" shapeId="0" xr:uid="{00000000-0006-0000-2900-000028000000}">
      <text>
        <r>
          <rPr>
            <b/>
            <sz val="9"/>
            <color indexed="81"/>
            <rFont val="ＭＳ Ｐゴシック"/>
            <family val="3"/>
            <charset val="128"/>
          </rPr>
          <t>自動計算されます。</t>
        </r>
      </text>
    </comment>
    <comment ref="R18" authorId="0" shapeId="0" xr:uid="{00000000-0006-0000-2900-000029000000}">
      <text>
        <r>
          <rPr>
            <b/>
            <sz val="9"/>
            <color indexed="81"/>
            <rFont val="ＭＳ Ｐゴシック"/>
            <family val="3"/>
            <charset val="128"/>
          </rPr>
          <t xml:space="preserve">（イ）又は（ロ）のうちいずれか少ない方の額が自動表示されます。
</t>
        </r>
      </text>
    </comment>
    <comment ref="A19" authorId="0" shapeId="0" xr:uid="{6EC788A9-78DE-4946-8DEF-27960838CFD2}">
      <text>
        <r>
          <rPr>
            <b/>
            <sz val="9"/>
            <color indexed="81"/>
            <rFont val="ＭＳ Ｐゴシック"/>
            <family val="3"/>
            <charset val="128"/>
          </rPr>
          <t>日付を入力してください。</t>
        </r>
      </text>
    </comment>
    <comment ref="E19" authorId="0" shapeId="0" xr:uid="{00000000-0006-0000-2900-00002B000000}">
      <text>
        <r>
          <rPr>
            <b/>
            <sz val="9"/>
            <color indexed="81"/>
            <rFont val="ＭＳ Ｐゴシック"/>
            <family val="3"/>
            <charset val="128"/>
          </rPr>
          <t>借入金額を入力してください。</t>
        </r>
      </text>
    </comment>
    <comment ref="I19" authorId="0" shapeId="0" xr:uid="{00000000-0006-0000-2900-00002C000000}">
      <text>
        <r>
          <rPr>
            <b/>
            <sz val="9"/>
            <color indexed="81"/>
            <rFont val="ＭＳ Ｐゴシック"/>
            <family val="3"/>
            <charset val="128"/>
          </rPr>
          <t>自動計算されます。</t>
        </r>
      </text>
    </comment>
    <comment ref="R19" authorId="0" shapeId="0" xr:uid="{00000000-0006-0000-2900-00002D000000}">
      <text>
        <r>
          <rPr>
            <b/>
            <sz val="9"/>
            <color indexed="81"/>
            <rFont val="ＭＳ Ｐゴシック"/>
            <family val="3"/>
            <charset val="128"/>
          </rPr>
          <t xml:space="preserve">（イ）又は（ロ）のうちいずれか少ない方の額が自動表示されます。
</t>
        </r>
      </text>
    </comment>
    <comment ref="A20" authorId="0" shapeId="0" xr:uid="{538C742F-1008-4EEC-9C75-C394ABAFF88C}">
      <text>
        <r>
          <rPr>
            <b/>
            <sz val="9"/>
            <color indexed="81"/>
            <rFont val="ＭＳ Ｐゴシック"/>
            <family val="3"/>
            <charset val="128"/>
          </rPr>
          <t>日付を入力してください。</t>
        </r>
      </text>
    </comment>
    <comment ref="E20" authorId="0" shapeId="0" xr:uid="{00000000-0006-0000-2900-00002F000000}">
      <text>
        <r>
          <rPr>
            <b/>
            <sz val="9"/>
            <color indexed="81"/>
            <rFont val="ＭＳ Ｐゴシック"/>
            <family val="3"/>
            <charset val="128"/>
          </rPr>
          <t>借入金額を入力してください。</t>
        </r>
      </text>
    </comment>
    <comment ref="I20" authorId="0" shapeId="0" xr:uid="{00000000-0006-0000-2900-000030000000}">
      <text>
        <r>
          <rPr>
            <b/>
            <sz val="9"/>
            <color indexed="81"/>
            <rFont val="ＭＳ Ｐゴシック"/>
            <family val="3"/>
            <charset val="128"/>
          </rPr>
          <t>自動計算されます。</t>
        </r>
      </text>
    </comment>
    <comment ref="R20" authorId="0" shapeId="0" xr:uid="{00000000-0006-0000-2900-000031000000}">
      <text>
        <r>
          <rPr>
            <b/>
            <sz val="9"/>
            <color indexed="81"/>
            <rFont val="ＭＳ Ｐゴシック"/>
            <family val="3"/>
            <charset val="128"/>
          </rPr>
          <t xml:space="preserve">（イ）又は（ロ）のうちいずれか少ない方の額が自動表示されます。
</t>
        </r>
      </text>
    </comment>
    <comment ref="A21" authorId="0" shapeId="0" xr:uid="{09616A9F-3860-4640-85A1-E622ACB9D534}">
      <text>
        <r>
          <rPr>
            <b/>
            <sz val="9"/>
            <color indexed="81"/>
            <rFont val="ＭＳ Ｐゴシック"/>
            <family val="3"/>
            <charset val="128"/>
          </rPr>
          <t>日付を入力してください。</t>
        </r>
      </text>
    </comment>
    <comment ref="E21" authorId="0" shapeId="0" xr:uid="{00000000-0006-0000-2900-000033000000}">
      <text>
        <r>
          <rPr>
            <b/>
            <sz val="9"/>
            <color indexed="81"/>
            <rFont val="ＭＳ Ｐゴシック"/>
            <family val="3"/>
            <charset val="128"/>
          </rPr>
          <t>借入金額を入力してください。</t>
        </r>
      </text>
    </comment>
    <comment ref="I21" authorId="0" shapeId="0" xr:uid="{00000000-0006-0000-2900-000034000000}">
      <text>
        <r>
          <rPr>
            <b/>
            <sz val="9"/>
            <color indexed="81"/>
            <rFont val="ＭＳ Ｐゴシック"/>
            <family val="3"/>
            <charset val="128"/>
          </rPr>
          <t>自動計算されます。</t>
        </r>
      </text>
    </comment>
    <comment ref="R21" authorId="0" shapeId="0" xr:uid="{00000000-0006-0000-2900-000035000000}">
      <text>
        <r>
          <rPr>
            <b/>
            <sz val="9"/>
            <color indexed="81"/>
            <rFont val="ＭＳ Ｐゴシック"/>
            <family val="3"/>
            <charset val="128"/>
          </rPr>
          <t xml:space="preserve">（イ）又は（ロ）のうちいずれか少ない方の額が自動表示されます。
</t>
        </r>
      </text>
    </comment>
    <comment ref="A22" authorId="0" shapeId="0" xr:uid="{91C2F2F3-FA7A-464F-889C-A8AFA5E2F54D}">
      <text>
        <r>
          <rPr>
            <b/>
            <sz val="9"/>
            <color indexed="81"/>
            <rFont val="ＭＳ Ｐゴシック"/>
            <family val="3"/>
            <charset val="128"/>
          </rPr>
          <t>日付を入力してください。</t>
        </r>
      </text>
    </comment>
    <comment ref="E22" authorId="0" shapeId="0" xr:uid="{00000000-0006-0000-2900-000037000000}">
      <text>
        <r>
          <rPr>
            <b/>
            <sz val="9"/>
            <color indexed="81"/>
            <rFont val="ＭＳ Ｐゴシック"/>
            <family val="3"/>
            <charset val="128"/>
          </rPr>
          <t>借入金額を入力してください。</t>
        </r>
      </text>
    </comment>
    <comment ref="I22" authorId="0" shapeId="0" xr:uid="{00000000-0006-0000-2900-000038000000}">
      <text>
        <r>
          <rPr>
            <b/>
            <sz val="9"/>
            <color indexed="81"/>
            <rFont val="ＭＳ Ｐゴシック"/>
            <family val="3"/>
            <charset val="128"/>
          </rPr>
          <t>自動計算されます。</t>
        </r>
      </text>
    </comment>
    <comment ref="R22" authorId="0" shapeId="0" xr:uid="{00000000-0006-0000-2900-000039000000}">
      <text>
        <r>
          <rPr>
            <b/>
            <sz val="9"/>
            <color indexed="81"/>
            <rFont val="ＭＳ Ｐゴシック"/>
            <family val="3"/>
            <charset val="128"/>
          </rPr>
          <t xml:space="preserve">（イ）又は（ロ）のうちいずれか少ない方の額が自動表示されます。
</t>
        </r>
      </text>
    </comment>
    <comment ref="A23" authorId="0" shapeId="0" xr:uid="{CF1D6939-9578-4DF9-A1DB-3B3BBD593CB3}">
      <text>
        <r>
          <rPr>
            <b/>
            <sz val="9"/>
            <color indexed="81"/>
            <rFont val="ＭＳ Ｐゴシック"/>
            <family val="3"/>
            <charset val="128"/>
          </rPr>
          <t>日付を入力してください。</t>
        </r>
      </text>
    </comment>
    <comment ref="E23" authorId="0" shapeId="0" xr:uid="{00000000-0006-0000-2900-00003B000000}">
      <text>
        <r>
          <rPr>
            <b/>
            <sz val="9"/>
            <color indexed="81"/>
            <rFont val="ＭＳ Ｐゴシック"/>
            <family val="3"/>
            <charset val="128"/>
          </rPr>
          <t>借入金額を入力してください。</t>
        </r>
      </text>
    </comment>
    <comment ref="I23" authorId="0" shapeId="0" xr:uid="{00000000-0006-0000-2900-00003C000000}">
      <text>
        <r>
          <rPr>
            <b/>
            <sz val="9"/>
            <color indexed="81"/>
            <rFont val="ＭＳ Ｐゴシック"/>
            <family val="3"/>
            <charset val="128"/>
          </rPr>
          <t>自動計算されます。</t>
        </r>
      </text>
    </comment>
    <comment ref="R23" authorId="0" shapeId="0" xr:uid="{00000000-0006-0000-2900-00003D000000}">
      <text>
        <r>
          <rPr>
            <b/>
            <sz val="9"/>
            <color indexed="81"/>
            <rFont val="ＭＳ Ｐゴシック"/>
            <family val="3"/>
            <charset val="128"/>
          </rPr>
          <t xml:space="preserve">（イ）又は（ロ）のうちいずれか少ない方の額が自動表示されます。
</t>
        </r>
      </text>
    </comment>
    <comment ref="A24" authorId="0" shapeId="0" xr:uid="{FBECCEFF-270D-4555-8A78-6951ECB517B3}">
      <text>
        <r>
          <rPr>
            <b/>
            <sz val="9"/>
            <color indexed="81"/>
            <rFont val="ＭＳ Ｐゴシック"/>
            <family val="3"/>
            <charset val="128"/>
          </rPr>
          <t>日付を入力してください。</t>
        </r>
      </text>
    </comment>
    <comment ref="E24" authorId="0" shapeId="0" xr:uid="{00000000-0006-0000-2900-00003F000000}">
      <text>
        <r>
          <rPr>
            <b/>
            <sz val="9"/>
            <color indexed="81"/>
            <rFont val="ＭＳ Ｐゴシック"/>
            <family val="3"/>
            <charset val="128"/>
          </rPr>
          <t>借入金額を入力してください。</t>
        </r>
      </text>
    </comment>
    <comment ref="I24" authorId="0" shapeId="0" xr:uid="{00000000-0006-0000-2900-000040000000}">
      <text>
        <r>
          <rPr>
            <b/>
            <sz val="9"/>
            <color indexed="81"/>
            <rFont val="ＭＳ Ｐゴシック"/>
            <family val="3"/>
            <charset val="128"/>
          </rPr>
          <t>自動計算されます。</t>
        </r>
      </text>
    </comment>
    <comment ref="R24" authorId="0" shapeId="0" xr:uid="{00000000-0006-0000-2900-000041000000}">
      <text>
        <r>
          <rPr>
            <b/>
            <sz val="9"/>
            <color indexed="81"/>
            <rFont val="ＭＳ Ｐゴシック"/>
            <family val="3"/>
            <charset val="128"/>
          </rPr>
          <t xml:space="preserve">（イ）又は（ロ）のうちいずれか少ない方の額が自動表示されます。
</t>
        </r>
      </text>
    </comment>
    <comment ref="A25" authorId="0" shapeId="0" xr:uid="{1097ADAD-C2C1-465A-8F09-D79EBE4162E5}">
      <text>
        <r>
          <rPr>
            <b/>
            <sz val="9"/>
            <color indexed="81"/>
            <rFont val="ＭＳ Ｐゴシック"/>
            <family val="3"/>
            <charset val="128"/>
          </rPr>
          <t>日付を入力してください。</t>
        </r>
      </text>
    </comment>
    <comment ref="E25" authorId="0" shapeId="0" xr:uid="{00000000-0006-0000-2900-000043000000}">
      <text>
        <r>
          <rPr>
            <b/>
            <sz val="9"/>
            <color indexed="81"/>
            <rFont val="ＭＳ Ｐゴシック"/>
            <family val="3"/>
            <charset val="128"/>
          </rPr>
          <t>借入金額を入力してください。</t>
        </r>
      </text>
    </comment>
    <comment ref="I25" authorId="0" shapeId="0" xr:uid="{00000000-0006-0000-2900-000044000000}">
      <text>
        <r>
          <rPr>
            <b/>
            <sz val="9"/>
            <color indexed="81"/>
            <rFont val="ＭＳ Ｐゴシック"/>
            <family val="3"/>
            <charset val="128"/>
          </rPr>
          <t>自動計算されます。</t>
        </r>
      </text>
    </comment>
    <comment ref="R25" authorId="0" shapeId="0" xr:uid="{00000000-0006-0000-2900-000045000000}">
      <text>
        <r>
          <rPr>
            <b/>
            <sz val="9"/>
            <color indexed="81"/>
            <rFont val="ＭＳ Ｐゴシック"/>
            <family val="3"/>
            <charset val="128"/>
          </rPr>
          <t xml:space="preserve">（イ）又は（ロ）のうちいずれか少ない方の額が自動表示されます。
</t>
        </r>
      </text>
    </comment>
    <comment ref="R26" authorId="0" shapeId="0" xr:uid="{00000000-0006-0000-2900-000046000000}">
      <text>
        <r>
          <rPr>
            <b/>
            <sz val="9"/>
            <color indexed="81"/>
            <rFont val="ＭＳ Ｐゴシック"/>
            <family val="3"/>
            <charset val="128"/>
          </rPr>
          <t xml:space="preserve">自動計算されます。
</t>
        </r>
      </text>
    </comment>
    <comment ref="A34" authorId="0" shapeId="0" xr:uid="{00000000-0006-0000-2900-000047000000}">
      <text>
        <r>
          <rPr>
            <b/>
            <sz val="9"/>
            <color indexed="81"/>
            <rFont val="ＭＳ Ｐゴシック"/>
            <family val="3"/>
            <charset val="128"/>
          </rPr>
          <t>日付を入力してください。</t>
        </r>
      </text>
    </comment>
    <comment ref="D34" authorId="0" shapeId="0" xr:uid="{00000000-0006-0000-2900-000048000000}">
      <text>
        <r>
          <rPr>
            <b/>
            <sz val="9"/>
            <color indexed="81"/>
            <rFont val="ＭＳ Ｐゴシック"/>
            <family val="3"/>
            <charset val="128"/>
          </rPr>
          <t>自動車登録番号を入力してください。</t>
        </r>
      </text>
    </comment>
    <comment ref="G34" authorId="0" shapeId="0" xr:uid="{00000000-0006-0000-2900-000049000000}">
      <text>
        <r>
          <rPr>
            <b/>
            <sz val="9"/>
            <color indexed="81"/>
            <rFont val="ＭＳ Ｐゴシック"/>
            <family val="3"/>
            <charset val="128"/>
          </rPr>
          <t xml:space="preserve">単価を入力してください。
</t>
        </r>
      </text>
    </comment>
    <comment ref="K34" authorId="0" shapeId="0" xr:uid="{00000000-0006-0000-2900-00004A000000}">
      <text>
        <r>
          <rPr>
            <b/>
            <sz val="9"/>
            <color indexed="81"/>
            <rFont val="ＭＳ Ｐゴシック"/>
            <family val="3"/>
            <charset val="128"/>
          </rPr>
          <t>給油数量を入力してください。</t>
        </r>
      </text>
    </comment>
    <comment ref="M34" authorId="0" shapeId="0" xr:uid="{00000000-0006-0000-2900-00004B000000}">
      <text>
        <r>
          <rPr>
            <b/>
            <sz val="9"/>
            <color indexed="81"/>
            <rFont val="ＭＳ Ｐゴシック"/>
            <family val="3"/>
            <charset val="128"/>
          </rPr>
          <t xml:space="preserve">自動計算されます。
</t>
        </r>
      </text>
    </comment>
    <comment ref="A35" authorId="0" shapeId="0" xr:uid="{2E3FFC6A-2BA7-43CE-A865-FD94F05E9CDE}">
      <text>
        <r>
          <rPr>
            <b/>
            <sz val="9"/>
            <color indexed="81"/>
            <rFont val="ＭＳ Ｐゴシック"/>
            <family val="3"/>
            <charset val="128"/>
          </rPr>
          <t>日付を入力してください。</t>
        </r>
      </text>
    </comment>
    <comment ref="D35" authorId="0" shapeId="0" xr:uid="{00000000-0006-0000-2900-00004D000000}">
      <text>
        <r>
          <rPr>
            <b/>
            <sz val="9"/>
            <color indexed="81"/>
            <rFont val="ＭＳ Ｐゴシック"/>
            <family val="3"/>
            <charset val="128"/>
          </rPr>
          <t>自動車登録番号を入力してください。</t>
        </r>
      </text>
    </comment>
    <comment ref="G35" authorId="0" shapeId="0" xr:uid="{00000000-0006-0000-2900-00004E000000}">
      <text>
        <r>
          <rPr>
            <b/>
            <sz val="9"/>
            <color indexed="81"/>
            <rFont val="ＭＳ Ｐゴシック"/>
            <family val="3"/>
            <charset val="128"/>
          </rPr>
          <t xml:space="preserve">単価を入力してください。
</t>
        </r>
      </text>
    </comment>
    <comment ref="K35" authorId="0" shapeId="0" xr:uid="{00000000-0006-0000-2900-00004F000000}">
      <text>
        <r>
          <rPr>
            <b/>
            <sz val="9"/>
            <color indexed="81"/>
            <rFont val="ＭＳ Ｐゴシック"/>
            <family val="3"/>
            <charset val="128"/>
          </rPr>
          <t>給油数量を入力してください。</t>
        </r>
      </text>
    </comment>
    <comment ref="M35" authorId="0" shapeId="0" xr:uid="{00000000-0006-0000-2900-000050000000}">
      <text>
        <r>
          <rPr>
            <b/>
            <sz val="9"/>
            <color indexed="81"/>
            <rFont val="ＭＳ Ｐゴシック"/>
            <family val="3"/>
            <charset val="128"/>
          </rPr>
          <t>自動計算されます。</t>
        </r>
      </text>
    </comment>
    <comment ref="A36" authorId="0" shapeId="0" xr:uid="{66399962-2234-4AA1-99A6-F9E2DAF6F79E}">
      <text>
        <r>
          <rPr>
            <b/>
            <sz val="9"/>
            <color indexed="81"/>
            <rFont val="ＭＳ Ｐゴシック"/>
            <family val="3"/>
            <charset val="128"/>
          </rPr>
          <t>日付を入力してください。</t>
        </r>
      </text>
    </comment>
    <comment ref="D36" authorId="0" shapeId="0" xr:uid="{00000000-0006-0000-2900-000052000000}">
      <text>
        <r>
          <rPr>
            <b/>
            <sz val="9"/>
            <color indexed="81"/>
            <rFont val="ＭＳ Ｐゴシック"/>
            <family val="3"/>
            <charset val="128"/>
          </rPr>
          <t>自動車登録番号を入力してください。</t>
        </r>
      </text>
    </comment>
    <comment ref="G36" authorId="0" shapeId="0" xr:uid="{00000000-0006-0000-2900-000053000000}">
      <text>
        <r>
          <rPr>
            <b/>
            <sz val="9"/>
            <color indexed="81"/>
            <rFont val="ＭＳ Ｐゴシック"/>
            <family val="3"/>
            <charset val="128"/>
          </rPr>
          <t xml:space="preserve">単価を入力してください。
</t>
        </r>
      </text>
    </comment>
    <comment ref="K36" authorId="0" shapeId="0" xr:uid="{00000000-0006-0000-2900-000054000000}">
      <text>
        <r>
          <rPr>
            <b/>
            <sz val="9"/>
            <color indexed="81"/>
            <rFont val="ＭＳ Ｐゴシック"/>
            <family val="3"/>
            <charset val="128"/>
          </rPr>
          <t>給油数量を入力してください。</t>
        </r>
      </text>
    </comment>
    <comment ref="M36" authorId="0" shapeId="0" xr:uid="{00000000-0006-0000-2900-000055000000}">
      <text>
        <r>
          <rPr>
            <b/>
            <sz val="9"/>
            <color indexed="81"/>
            <rFont val="ＭＳ Ｐゴシック"/>
            <family val="3"/>
            <charset val="128"/>
          </rPr>
          <t>自動計算されます。</t>
        </r>
      </text>
    </comment>
    <comment ref="A37" authorId="0" shapeId="0" xr:uid="{064E427E-1CF9-4343-974B-ED2FD304CD6C}">
      <text>
        <r>
          <rPr>
            <b/>
            <sz val="9"/>
            <color indexed="81"/>
            <rFont val="ＭＳ Ｐゴシック"/>
            <family val="3"/>
            <charset val="128"/>
          </rPr>
          <t>日付を入力してください。</t>
        </r>
      </text>
    </comment>
    <comment ref="D37" authorId="0" shapeId="0" xr:uid="{00000000-0006-0000-2900-000057000000}">
      <text>
        <r>
          <rPr>
            <b/>
            <sz val="9"/>
            <color indexed="81"/>
            <rFont val="ＭＳ Ｐゴシック"/>
            <family val="3"/>
            <charset val="128"/>
          </rPr>
          <t>自動車登録番号を入力してください。</t>
        </r>
      </text>
    </comment>
    <comment ref="G37" authorId="0" shapeId="0" xr:uid="{00000000-0006-0000-2900-000058000000}">
      <text>
        <r>
          <rPr>
            <b/>
            <sz val="9"/>
            <color indexed="81"/>
            <rFont val="ＭＳ Ｐゴシック"/>
            <family val="3"/>
            <charset val="128"/>
          </rPr>
          <t xml:space="preserve">単価を入力してください。
</t>
        </r>
      </text>
    </comment>
    <comment ref="K37" authorId="0" shapeId="0" xr:uid="{00000000-0006-0000-2900-000059000000}">
      <text>
        <r>
          <rPr>
            <b/>
            <sz val="9"/>
            <color indexed="81"/>
            <rFont val="ＭＳ Ｐゴシック"/>
            <family val="3"/>
            <charset val="128"/>
          </rPr>
          <t>給油数量を入力してください。</t>
        </r>
      </text>
    </comment>
    <comment ref="M37" authorId="0" shapeId="0" xr:uid="{00000000-0006-0000-2900-00005A000000}">
      <text>
        <r>
          <rPr>
            <b/>
            <sz val="9"/>
            <color indexed="81"/>
            <rFont val="ＭＳ Ｐゴシック"/>
            <family val="3"/>
            <charset val="128"/>
          </rPr>
          <t>自動計算されます。</t>
        </r>
      </text>
    </comment>
    <comment ref="A38" authorId="0" shapeId="0" xr:uid="{4F025D7B-574E-42A1-A69C-A921EB276208}">
      <text>
        <r>
          <rPr>
            <b/>
            <sz val="9"/>
            <color indexed="81"/>
            <rFont val="ＭＳ Ｐゴシック"/>
            <family val="3"/>
            <charset val="128"/>
          </rPr>
          <t>日付を入力してください。</t>
        </r>
      </text>
    </comment>
    <comment ref="D38" authorId="0" shapeId="0" xr:uid="{00000000-0006-0000-2900-00005C000000}">
      <text>
        <r>
          <rPr>
            <b/>
            <sz val="9"/>
            <color indexed="81"/>
            <rFont val="ＭＳ Ｐゴシック"/>
            <family val="3"/>
            <charset val="128"/>
          </rPr>
          <t>自動車登録番号を入力してください。</t>
        </r>
      </text>
    </comment>
    <comment ref="G38" authorId="0" shapeId="0" xr:uid="{00000000-0006-0000-2900-00005D000000}">
      <text>
        <r>
          <rPr>
            <b/>
            <sz val="9"/>
            <color indexed="81"/>
            <rFont val="ＭＳ Ｐゴシック"/>
            <family val="3"/>
            <charset val="128"/>
          </rPr>
          <t xml:space="preserve">単価を入力してください。
</t>
        </r>
      </text>
    </comment>
    <comment ref="K38" authorId="0" shapeId="0" xr:uid="{00000000-0006-0000-2900-00005E000000}">
      <text>
        <r>
          <rPr>
            <b/>
            <sz val="9"/>
            <color indexed="81"/>
            <rFont val="ＭＳ Ｐゴシック"/>
            <family val="3"/>
            <charset val="128"/>
          </rPr>
          <t>給油数量を入力してください。</t>
        </r>
      </text>
    </comment>
    <comment ref="M38" authorId="0" shapeId="0" xr:uid="{00000000-0006-0000-2900-00005F000000}">
      <text>
        <r>
          <rPr>
            <b/>
            <sz val="9"/>
            <color indexed="81"/>
            <rFont val="ＭＳ Ｐゴシック"/>
            <family val="3"/>
            <charset val="128"/>
          </rPr>
          <t>自動計算されます。</t>
        </r>
      </text>
    </comment>
    <comment ref="A39" authorId="0" shapeId="0" xr:uid="{7CA9EBB5-3C73-44A5-B00B-D86C558554D9}">
      <text>
        <r>
          <rPr>
            <b/>
            <sz val="9"/>
            <color indexed="81"/>
            <rFont val="ＭＳ Ｐゴシック"/>
            <family val="3"/>
            <charset val="128"/>
          </rPr>
          <t>日付を入力してください。</t>
        </r>
      </text>
    </comment>
    <comment ref="D39" authorId="0" shapeId="0" xr:uid="{00000000-0006-0000-2900-000061000000}">
      <text>
        <r>
          <rPr>
            <b/>
            <sz val="9"/>
            <color indexed="81"/>
            <rFont val="ＭＳ Ｐゴシック"/>
            <family val="3"/>
            <charset val="128"/>
          </rPr>
          <t>自動車登録番号を入力してください。</t>
        </r>
      </text>
    </comment>
    <comment ref="G39" authorId="0" shapeId="0" xr:uid="{00000000-0006-0000-2900-000062000000}">
      <text>
        <r>
          <rPr>
            <b/>
            <sz val="9"/>
            <color indexed="81"/>
            <rFont val="ＭＳ Ｐゴシック"/>
            <family val="3"/>
            <charset val="128"/>
          </rPr>
          <t xml:space="preserve">単価を入力してください。
</t>
        </r>
      </text>
    </comment>
    <comment ref="K39" authorId="0" shapeId="0" xr:uid="{00000000-0006-0000-2900-000063000000}">
      <text>
        <r>
          <rPr>
            <b/>
            <sz val="9"/>
            <color indexed="81"/>
            <rFont val="ＭＳ Ｐゴシック"/>
            <family val="3"/>
            <charset val="128"/>
          </rPr>
          <t>給油数量を入力してください。</t>
        </r>
      </text>
    </comment>
    <comment ref="M39" authorId="0" shapeId="0" xr:uid="{00000000-0006-0000-2900-000064000000}">
      <text>
        <r>
          <rPr>
            <b/>
            <sz val="9"/>
            <color indexed="81"/>
            <rFont val="ＭＳ Ｐゴシック"/>
            <family val="3"/>
            <charset val="128"/>
          </rPr>
          <t>自動計算されます。</t>
        </r>
      </text>
    </comment>
    <comment ref="A40" authorId="0" shapeId="0" xr:uid="{1407B77D-A830-43CD-992D-E09596BC422E}">
      <text>
        <r>
          <rPr>
            <b/>
            <sz val="9"/>
            <color indexed="81"/>
            <rFont val="ＭＳ Ｐゴシック"/>
            <family val="3"/>
            <charset val="128"/>
          </rPr>
          <t>日付を入力してください。</t>
        </r>
      </text>
    </comment>
    <comment ref="D40" authorId="0" shapeId="0" xr:uid="{00000000-0006-0000-2900-000066000000}">
      <text>
        <r>
          <rPr>
            <b/>
            <sz val="9"/>
            <color indexed="81"/>
            <rFont val="ＭＳ Ｐゴシック"/>
            <family val="3"/>
            <charset val="128"/>
          </rPr>
          <t>自動車登録番号を入力してください。</t>
        </r>
      </text>
    </comment>
    <comment ref="G40" authorId="0" shapeId="0" xr:uid="{00000000-0006-0000-2900-000067000000}">
      <text>
        <r>
          <rPr>
            <b/>
            <sz val="9"/>
            <color indexed="81"/>
            <rFont val="ＭＳ Ｐゴシック"/>
            <family val="3"/>
            <charset val="128"/>
          </rPr>
          <t xml:space="preserve">単価を入力してください。
</t>
        </r>
      </text>
    </comment>
    <comment ref="K40" authorId="0" shapeId="0" xr:uid="{00000000-0006-0000-2900-000068000000}">
      <text>
        <r>
          <rPr>
            <b/>
            <sz val="9"/>
            <color indexed="81"/>
            <rFont val="ＭＳ Ｐゴシック"/>
            <family val="3"/>
            <charset val="128"/>
          </rPr>
          <t>給油数量を入力してください。</t>
        </r>
      </text>
    </comment>
    <comment ref="M40" authorId="0" shapeId="0" xr:uid="{00000000-0006-0000-2900-000069000000}">
      <text>
        <r>
          <rPr>
            <b/>
            <sz val="9"/>
            <color indexed="81"/>
            <rFont val="ＭＳ Ｐゴシック"/>
            <family val="3"/>
            <charset val="128"/>
          </rPr>
          <t>自動計算されます。</t>
        </r>
      </text>
    </comment>
    <comment ref="A41" authorId="0" shapeId="0" xr:uid="{C5AE827E-31DB-46A0-A728-BD9E26EC9944}">
      <text>
        <r>
          <rPr>
            <b/>
            <sz val="9"/>
            <color indexed="81"/>
            <rFont val="ＭＳ Ｐゴシック"/>
            <family val="3"/>
            <charset val="128"/>
          </rPr>
          <t>日付を入力してください。</t>
        </r>
      </text>
    </comment>
    <comment ref="D41" authorId="0" shapeId="0" xr:uid="{00000000-0006-0000-2900-00006B000000}">
      <text>
        <r>
          <rPr>
            <b/>
            <sz val="9"/>
            <color indexed="81"/>
            <rFont val="ＭＳ Ｐゴシック"/>
            <family val="3"/>
            <charset val="128"/>
          </rPr>
          <t>自動車登録番号を入力してください。</t>
        </r>
      </text>
    </comment>
    <comment ref="G41" authorId="0" shapeId="0" xr:uid="{00000000-0006-0000-2900-00006C000000}">
      <text>
        <r>
          <rPr>
            <b/>
            <sz val="9"/>
            <color indexed="81"/>
            <rFont val="ＭＳ Ｐゴシック"/>
            <family val="3"/>
            <charset val="128"/>
          </rPr>
          <t xml:space="preserve">単価を入力してください。
</t>
        </r>
      </text>
    </comment>
    <comment ref="K41" authorId="0" shapeId="0" xr:uid="{00000000-0006-0000-2900-00006D000000}">
      <text>
        <r>
          <rPr>
            <b/>
            <sz val="9"/>
            <color indexed="81"/>
            <rFont val="ＭＳ Ｐゴシック"/>
            <family val="3"/>
            <charset val="128"/>
          </rPr>
          <t>給油数量を入力してください。</t>
        </r>
      </text>
    </comment>
    <comment ref="M41" authorId="0" shapeId="0" xr:uid="{00000000-0006-0000-2900-00006E000000}">
      <text>
        <r>
          <rPr>
            <b/>
            <sz val="9"/>
            <color indexed="81"/>
            <rFont val="ＭＳ Ｐゴシック"/>
            <family val="3"/>
            <charset val="128"/>
          </rPr>
          <t>自動計算されます。</t>
        </r>
      </text>
    </comment>
    <comment ref="A42" authorId="0" shapeId="0" xr:uid="{754B13E1-5359-46CA-8165-F1F254DF0D9E}">
      <text>
        <r>
          <rPr>
            <b/>
            <sz val="9"/>
            <color indexed="81"/>
            <rFont val="ＭＳ Ｐゴシック"/>
            <family val="3"/>
            <charset val="128"/>
          </rPr>
          <t>日付を入力してください。</t>
        </r>
      </text>
    </comment>
    <comment ref="D42" authorId="0" shapeId="0" xr:uid="{00000000-0006-0000-2900-000070000000}">
      <text>
        <r>
          <rPr>
            <b/>
            <sz val="9"/>
            <color indexed="81"/>
            <rFont val="ＭＳ Ｐゴシック"/>
            <family val="3"/>
            <charset val="128"/>
          </rPr>
          <t>自動車登録番号を入力してください。</t>
        </r>
      </text>
    </comment>
    <comment ref="G42" authorId="0" shapeId="0" xr:uid="{00000000-0006-0000-2900-000071000000}">
      <text>
        <r>
          <rPr>
            <b/>
            <sz val="9"/>
            <color indexed="81"/>
            <rFont val="ＭＳ Ｐゴシック"/>
            <family val="3"/>
            <charset val="128"/>
          </rPr>
          <t xml:space="preserve">単価を入力してください。
</t>
        </r>
      </text>
    </comment>
    <comment ref="K42" authorId="0" shapeId="0" xr:uid="{00000000-0006-0000-2900-000072000000}">
      <text>
        <r>
          <rPr>
            <b/>
            <sz val="9"/>
            <color indexed="81"/>
            <rFont val="ＭＳ Ｐゴシック"/>
            <family val="3"/>
            <charset val="128"/>
          </rPr>
          <t>給油数量を入力してください。</t>
        </r>
      </text>
    </comment>
    <comment ref="M42" authorId="0" shapeId="0" xr:uid="{00000000-0006-0000-2900-000073000000}">
      <text>
        <r>
          <rPr>
            <b/>
            <sz val="9"/>
            <color indexed="81"/>
            <rFont val="ＭＳ Ｐゴシック"/>
            <family val="3"/>
            <charset val="128"/>
          </rPr>
          <t>自動計算されます。</t>
        </r>
      </text>
    </comment>
    <comment ref="A43" authorId="0" shapeId="0" xr:uid="{0F5675B3-CFEF-4A19-89D7-B5C6002FD39A}">
      <text>
        <r>
          <rPr>
            <b/>
            <sz val="9"/>
            <color indexed="81"/>
            <rFont val="ＭＳ Ｐゴシック"/>
            <family val="3"/>
            <charset val="128"/>
          </rPr>
          <t>日付を入力してください。</t>
        </r>
      </text>
    </comment>
    <comment ref="D43" authorId="0" shapeId="0" xr:uid="{00000000-0006-0000-2900-000075000000}">
      <text>
        <r>
          <rPr>
            <b/>
            <sz val="9"/>
            <color indexed="81"/>
            <rFont val="ＭＳ Ｐゴシック"/>
            <family val="3"/>
            <charset val="128"/>
          </rPr>
          <t>自動車登録番号を入力してください。</t>
        </r>
      </text>
    </comment>
    <comment ref="G43" authorId="0" shapeId="0" xr:uid="{00000000-0006-0000-2900-000076000000}">
      <text>
        <r>
          <rPr>
            <b/>
            <sz val="9"/>
            <color indexed="81"/>
            <rFont val="ＭＳ Ｐゴシック"/>
            <family val="3"/>
            <charset val="128"/>
          </rPr>
          <t xml:space="preserve">単価を入力してください。
</t>
        </r>
      </text>
    </comment>
    <comment ref="K43" authorId="0" shapeId="0" xr:uid="{00000000-0006-0000-2900-000077000000}">
      <text>
        <r>
          <rPr>
            <b/>
            <sz val="9"/>
            <color indexed="81"/>
            <rFont val="ＭＳ Ｐゴシック"/>
            <family val="3"/>
            <charset val="128"/>
          </rPr>
          <t>給油数量を入力してください。</t>
        </r>
      </text>
    </comment>
    <comment ref="M43" authorId="0" shapeId="0" xr:uid="{00000000-0006-0000-2900-000078000000}">
      <text>
        <r>
          <rPr>
            <b/>
            <sz val="9"/>
            <color indexed="81"/>
            <rFont val="ＭＳ Ｐゴシック"/>
            <family val="3"/>
            <charset val="128"/>
          </rPr>
          <t>自動計算されます。</t>
        </r>
      </text>
    </comment>
    <comment ref="A44" authorId="0" shapeId="0" xr:uid="{F6730841-1A89-42EF-8E6E-B51972D33A9D}">
      <text>
        <r>
          <rPr>
            <b/>
            <sz val="9"/>
            <color indexed="81"/>
            <rFont val="ＭＳ Ｐゴシック"/>
            <family val="3"/>
            <charset val="128"/>
          </rPr>
          <t>日付を入力してください。</t>
        </r>
      </text>
    </comment>
    <comment ref="D44" authorId="0" shapeId="0" xr:uid="{00000000-0006-0000-2900-00007A000000}">
      <text>
        <r>
          <rPr>
            <b/>
            <sz val="9"/>
            <color indexed="81"/>
            <rFont val="ＭＳ Ｐゴシック"/>
            <family val="3"/>
            <charset val="128"/>
          </rPr>
          <t>自動車登録番号を入力してください。</t>
        </r>
      </text>
    </comment>
    <comment ref="G44" authorId="0" shapeId="0" xr:uid="{00000000-0006-0000-2900-00007B000000}">
      <text>
        <r>
          <rPr>
            <b/>
            <sz val="9"/>
            <color indexed="81"/>
            <rFont val="ＭＳ Ｐゴシック"/>
            <family val="3"/>
            <charset val="128"/>
          </rPr>
          <t xml:space="preserve">単価を入力してください。
</t>
        </r>
      </text>
    </comment>
    <comment ref="K44" authorId="0" shapeId="0" xr:uid="{00000000-0006-0000-2900-00007C000000}">
      <text>
        <r>
          <rPr>
            <b/>
            <sz val="9"/>
            <color indexed="81"/>
            <rFont val="ＭＳ Ｐゴシック"/>
            <family val="3"/>
            <charset val="128"/>
          </rPr>
          <t>給油数量を入力してください。</t>
        </r>
      </text>
    </comment>
    <comment ref="M44" authorId="0" shapeId="0" xr:uid="{00000000-0006-0000-2900-00007D000000}">
      <text>
        <r>
          <rPr>
            <b/>
            <sz val="9"/>
            <color indexed="81"/>
            <rFont val="ＭＳ Ｐゴシック"/>
            <family val="3"/>
            <charset val="128"/>
          </rPr>
          <t>自動計算されます。</t>
        </r>
      </text>
    </comment>
    <comment ref="A45" authorId="0" shapeId="0" xr:uid="{A36392B8-55BD-4F91-93F8-6F023A374F1F}">
      <text>
        <r>
          <rPr>
            <b/>
            <sz val="9"/>
            <color indexed="81"/>
            <rFont val="ＭＳ Ｐゴシック"/>
            <family val="3"/>
            <charset val="128"/>
          </rPr>
          <t>日付を入力してください。</t>
        </r>
      </text>
    </comment>
    <comment ref="D45" authorId="0" shapeId="0" xr:uid="{00000000-0006-0000-2900-00007F000000}">
      <text>
        <r>
          <rPr>
            <b/>
            <sz val="9"/>
            <color indexed="81"/>
            <rFont val="ＭＳ Ｐゴシック"/>
            <family val="3"/>
            <charset val="128"/>
          </rPr>
          <t>自動車登録番号を入力してください。</t>
        </r>
      </text>
    </comment>
    <comment ref="G45" authorId="0" shapeId="0" xr:uid="{00000000-0006-0000-2900-000080000000}">
      <text>
        <r>
          <rPr>
            <b/>
            <sz val="9"/>
            <color indexed="81"/>
            <rFont val="ＭＳ Ｐゴシック"/>
            <family val="3"/>
            <charset val="128"/>
          </rPr>
          <t xml:space="preserve">単価を入力してください。
</t>
        </r>
      </text>
    </comment>
    <comment ref="K45" authorId="0" shapeId="0" xr:uid="{00000000-0006-0000-2900-000081000000}">
      <text>
        <r>
          <rPr>
            <b/>
            <sz val="9"/>
            <color indexed="81"/>
            <rFont val="ＭＳ Ｐゴシック"/>
            <family val="3"/>
            <charset val="128"/>
          </rPr>
          <t>給油数量を入力してください。</t>
        </r>
      </text>
    </comment>
    <comment ref="M45" authorId="0" shapeId="0" xr:uid="{00000000-0006-0000-2900-000082000000}">
      <text>
        <r>
          <rPr>
            <b/>
            <sz val="9"/>
            <color indexed="81"/>
            <rFont val="ＭＳ Ｐゴシック"/>
            <family val="3"/>
            <charset val="128"/>
          </rPr>
          <t>自動計算されます。</t>
        </r>
      </text>
    </comment>
    <comment ref="A46" authorId="0" shapeId="0" xr:uid="{0EE839A8-58EF-4233-8A98-FC98B91EFB25}">
      <text>
        <r>
          <rPr>
            <b/>
            <sz val="9"/>
            <color indexed="81"/>
            <rFont val="ＭＳ Ｐゴシック"/>
            <family val="3"/>
            <charset val="128"/>
          </rPr>
          <t>日付を入力してください。</t>
        </r>
      </text>
    </comment>
    <comment ref="D46" authorId="0" shapeId="0" xr:uid="{00000000-0006-0000-2900-000084000000}">
      <text>
        <r>
          <rPr>
            <b/>
            <sz val="9"/>
            <color indexed="81"/>
            <rFont val="ＭＳ Ｐゴシック"/>
            <family val="3"/>
            <charset val="128"/>
          </rPr>
          <t>自動車登録番号を入力してください。</t>
        </r>
      </text>
    </comment>
    <comment ref="G46" authorId="0" shapeId="0" xr:uid="{00000000-0006-0000-2900-000085000000}">
      <text>
        <r>
          <rPr>
            <b/>
            <sz val="9"/>
            <color indexed="81"/>
            <rFont val="ＭＳ Ｐゴシック"/>
            <family val="3"/>
            <charset val="128"/>
          </rPr>
          <t xml:space="preserve">単価を入力してください。
</t>
        </r>
      </text>
    </comment>
    <comment ref="K46" authorId="0" shapeId="0" xr:uid="{00000000-0006-0000-2900-000086000000}">
      <text>
        <r>
          <rPr>
            <b/>
            <sz val="9"/>
            <color indexed="81"/>
            <rFont val="ＭＳ Ｐゴシック"/>
            <family val="3"/>
            <charset val="128"/>
          </rPr>
          <t>給油数量を入力してください。</t>
        </r>
      </text>
    </comment>
    <comment ref="M46" authorId="0" shapeId="0" xr:uid="{00000000-0006-0000-2900-000087000000}">
      <text>
        <r>
          <rPr>
            <b/>
            <sz val="9"/>
            <color indexed="81"/>
            <rFont val="ＭＳ Ｐゴシック"/>
            <family val="3"/>
            <charset val="128"/>
          </rPr>
          <t>自動計算されます。</t>
        </r>
      </text>
    </comment>
    <comment ref="A47" authorId="0" shapeId="0" xr:uid="{12CF7529-5357-4B90-901E-E41B6565F658}">
      <text>
        <r>
          <rPr>
            <b/>
            <sz val="9"/>
            <color indexed="81"/>
            <rFont val="ＭＳ Ｐゴシック"/>
            <family val="3"/>
            <charset val="128"/>
          </rPr>
          <t>日付を入力してください。</t>
        </r>
      </text>
    </comment>
    <comment ref="D47" authorId="0" shapeId="0" xr:uid="{00000000-0006-0000-2900-000089000000}">
      <text>
        <r>
          <rPr>
            <b/>
            <sz val="9"/>
            <color indexed="81"/>
            <rFont val="ＭＳ Ｐゴシック"/>
            <family val="3"/>
            <charset val="128"/>
          </rPr>
          <t>自動車登録番号を入力してください。</t>
        </r>
      </text>
    </comment>
    <comment ref="G47" authorId="0" shapeId="0" xr:uid="{00000000-0006-0000-2900-00008A000000}">
      <text>
        <r>
          <rPr>
            <b/>
            <sz val="9"/>
            <color indexed="81"/>
            <rFont val="ＭＳ Ｐゴシック"/>
            <family val="3"/>
            <charset val="128"/>
          </rPr>
          <t xml:space="preserve">単価を入力してください。
</t>
        </r>
      </text>
    </comment>
    <comment ref="K47" authorId="0" shapeId="0" xr:uid="{00000000-0006-0000-2900-00008B000000}">
      <text>
        <r>
          <rPr>
            <b/>
            <sz val="9"/>
            <color indexed="81"/>
            <rFont val="ＭＳ Ｐゴシック"/>
            <family val="3"/>
            <charset val="128"/>
          </rPr>
          <t>給油数量を入力してください。</t>
        </r>
      </text>
    </comment>
    <comment ref="M47" authorId="0" shapeId="0" xr:uid="{00000000-0006-0000-2900-00008C000000}">
      <text>
        <r>
          <rPr>
            <b/>
            <sz val="9"/>
            <color indexed="81"/>
            <rFont val="ＭＳ Ｐゴシック"/>
            <family val="3"/>
            <charset val="128"/>
          </rPr>
          <t>自動計算されます。</t>
        </r>
      </text>
    </comment>
    <comment ref="A48" authorId="0" shapeId="0" xr:uid="{4991905C-9193-4DAA-A620-DCBA7E5088BF}">
      <text>
        <r>
          <rPr>
            <b/>
            <sz val="9"/>
            <color indexed="81"/>
            <rFont val="ＭＳ Ｐゴシック"/>
            <family val="3"/>
            <charset val="128"/>
          </rPr>
          <t>日付を入力してください。</t>
        </r>
      </text>
    </comment>
    <comment ref="D48" authorId="0" shapeId="0" xr:uid="{00000000-0006-0000-2900-00008E000000}">
      <text>
        <r>
          <rPr>
            <b/>
            <sz val="9"/>
            <color indexed="81"/>
            <rFont val="ＭＳ Ｐゴシック"/>
            <family val="3"/>
            <charset val="128"/>
          </rPr>
          <t>自動車登録番号を入力してください。</t>
        </r>
      </text>
    </comment>
    <comment ref="G48" authorId="0" shapeId="0" xr:uid="{00000000-0006-0000-2900-00008F000000}">
      <text>
        <r>
          <rPr>
            <b/>
            <sz val="9"/>
            <color indexed="81"/>
            <rFont val="ＭＳ Ｐゴシック"/>
            <family val="3"/>
            <charset val="128"/>
          </rPr>
          <t xml:space="preserve">単価を入力してください。
</t>
        </r>
      </text>
    </comment>
    <comment ref="K48" authorId="0" shapeId="0" xr:uid="{00000000-0006-0000-2900-000090000000}">
      <text>
        <r>
          <rPr>
            <b/>
            <sz val="9"/>
            <color indexed="81"/>
            <rFont val="ＭＳ Ｐゴシック"/>
            <family val="3"/>
            <charset val="128"/>
          </rPr>
          <t>給油数量を入力してください。</t>
        </r>
      </text>
    </comment>
    <comment ref="M48" authorId="0" shapeId="0" xr:uid="{00000000-0006-0000-2900-000091000000}">
      <text>
        <r>
          <rPr>
            <b/>
            <sz val="9"/>
            <color indexed="81"/>
            <rFont val="ＭＳ Ｐゴシック"/>
            <family val="3"/>
            <charset val="128"/>
          </rPr>
          <t>自動計算されます。</t>
        </r>
      </text>
    </comment>
    <comment ref="A49" authorId="0" shapeId="0" xr:uid="{1BED293C-0E05-4F92-B039-6E34FF760A7D}">
      <text>
        <r>
          <rPr>
            <b/>
            <sz val="9"/>
            <color indexed="81"/>
            <rFont val="ＭＳ Ｐゴシック"/>
            <family val="3"/>
            <charset val="128"/>
          </rPr>
          <t>日付を入力してください。</t>
        </r>
      </text>
    </comment>
    <comment ref="D49" authorId="0" shapeId="0" xr:uid="{00000000-0006-0000-2900-000093000000}">
      <text>
        <r>
          <rPr>
            <b/>
            <sz val="9"/>
            <color indexed="81"/>
            <rFont val="ＭＳ Ｐゴシック"/>
            <family val="3"/>
            <charset val="128"/>
          </rPr>
          <t>自動車登録番号を入力してください。</t>
        </r>
      </text>
    </comment>
    <comment ref="G49" authorId="0" shapeId="0" xr:uid="{00000000-0006-0000-2900-000094000000}">
      <text>
        <r>
          <rPr>
            <b/>
            <sz val="9"/>
            <color indexed="81"/>
            <rFont val="ＭＳ Ｐゴシック"/>
            <family val="3"/>
            <charset val="128"/>
          </rPr>
          <t xml:space="preserve">単価を入力してください。
</t>
        </r>
      </text>
    </comment>
    <comment ref="K49" authorId="0" shapeId="0" xr:uid="{00000000-0006-0000-2900-000095000000}">
      <text>
        <r>
          <rPr>
            <b/>
            <sz val="9"/>
            <color indexed="81"/>
            <rFont val="ＭＳ Ｐゴシック"/>
            <family val="3"/>
            <charset val="128"/>
          </rPr>
          <t>給油数量を入力してください。</t>
        </r>
      </text>
    </comment>
    <comment ref="M49" authorId="0" shapeId="0" xr:uid="{00000000-0006-0000-2900-000096000000}">
      <text>
        <r>
          <rPr>
            <b/>
            <sz val="9"/>
            <color indexed="81"/>
            <rFont val="ＭＳ Ｐゴシック"/>
            <family val="3"/>
            <charset val="128"/>
          </rPr>
          <t>自動計算されます。</t>
        </r>
      </text>
    </comment>
    <comment ref="A50" authorId="0" shapeId="0" xr:uid="{6CFC3960-A649-4C85-BB1F-11706B8B7CF7}">
      <text>
        <r>
          <rPr>
            <b/>
            <sz val="9"/>
            <color indexed="81"/>
            <rFont val="ＭＳ Ｐゴシック"/>
            <family val="3"/>
            <charset val="128"/>
          </rPr>
          <t>日付を入力してください。</t>
        </r>
      </text>
    </comment>
    <comment ref="D50" authorId="0" shapeId="0" xr:uid="{00000000-0006-0000-2900-000098000000}">
      <text>
        <r>
          <rPr>
            <b/>
            <sz val="9"/>
            <color indexed="81"/>
            <rFont val="ＭＳ Ｐゴシック"/>
            <family val="3"/>
            <charset val="128"/>
          </rPr>
          <t>自動車登録番号を入力してください。</t>
        </r>
      </text>
    </comment>
    <comment ref="G50" authorId="0" shapeId="0" xr:uid="{00000000-0006-0000-2900-000099000000}">
      <text>
        <r>
          <rPr>
            <b/>
            <sz val="9"/>
            <color indexed="81"/>
            <rFont val="ＭＳ Ｐゴシック"/>
            <family val="3"/>
            <charset val="128"/>
          </rPr>
          <t xml:space="preserve">単価を入力してください。
</t>
        </r>
      </text>
    </comment>
    <comment ref="K50" authorId="0" shapeId="0" xr:uid="{00000000-0006-0000-2900-00009A000000}">
      <text>
        <r>
          <rPr>
            <b/>
            <sz val="9"/>
            <color indexed="81"/>
            <rFont val="ＭＳ Ｐゴシック"/>
            <family val="3"/>
            <charset val="128"/>
          </rPr>
          <t>給油数量を入力してください。</t>
        </r>
      </text>
    </comment>
    <comment ref="M50" authorId="0" shapeId="0" xr:uid="{00000000-0006-0000-2900-00009B000000}">
      <text>
        <r>
          <rPr>
            <b/>
            <sz val="9"/>
            <color indexed="81"/>
            <rFont val="ＭＳ Ｐゴシック"/>
            <family val="3"/>
            <charset val="128"/>
          </rPr>
          <t>自動計算されます。</t>
        </r>
      </text>
    </comment>
    <comment ref="M51" authorId="0" shapeId="0" xr:uid="{00000000-0006-0000-2900-00009C000000}">
      <text>
        <r>
          <rPr>
            <b/>
            <sz val="9"/>
            <color indexed="81"/>
            <rFont val="ＭＳ Ｐゴシック"/>
            <family val="3"/>
            <charset val="128"/>
          </rPr>
          <t>自動計算されます。</t>
        </r>
      </text>
    </comment>
    <comment ref="O51" authorId="0" shapeId="0" xr:uid="{00000000-0006-0000-2900-00009D000000}">
      <text>
        <r>
          <rPr>
            <b/>
            <sz val="9"/>
            <color indexed="81"/>
            <rFont val="ＭＳ Ｐゴシック"/>
            <family val="3"/>
            <charset val="128"/>
          </rPr>
          <t>確認書に記載された額の合計を入力してください。</t>
        </r>
      </text>
    </comment>
    <comment ref="R51" authorId="0" shapeId="0" xr:uid="{00000000-0006-0000-2900-00009E000000}">
      <text>
        <r>
          <rPr>
            <b/>
            <sz val="9"/>
            <color indexed="81"/>
            <rFont val="ＭＳ Ｐゴシック"/>
            <family val="3"/>
            <charset val="128"/>
          </rPr>
          <t>（イ）の計又は（ロ）の計のいずれか少ない方の額が自動表示されます。</t>
        </r>
      </text>
    </comment>
    <comment ref="A65" authorId="0" shapeId="0" xr:uid="{00000000-0006-0000-2900-00009F000000}">
      <text>
        <r>
          <rPr>
            <b/>
            <sz val="9"/>
            <color indexed="81"/>
            <rFont val="ＭＳ Ｐゴシック"/>
            <family val="3"/>
            <charset val="128"/>
          </rPr>
          <t>日付を入力してください。</t>
        </r>
      </text>
    </comment>
    <comment ref="D65" authorId="0" shapeId="0" xr:uid="{00000000-0006-0000-2900-0000A0000000}">
      <text>
        <r>
          <rPr>
            <b/>
            <sz val="9"/>
            <color indexed="81"/>
            <rFont val="ＭＳ Ｐゴシック"/>
            <family val="3"/>
            <charset val="128"/>
          </rPr>
          <t xml:space="preserve">支払った報酬額を御記入くださるようお願いします。
</t>
        </r>
      </text>
    </comment>
    <comment ref="N65" authorId="0" shapeId="0" xr:uid="{00000000-0006-0000-2900-0000A1000000}">
      <text>
        <r>
          <rPr>
            <b/>
            <sz val="9"/>
            <color indexed="81"/>
            <rFont val="ＭＳ Ｐゴシック"/>
            <family val="3"/>
            <charset val="128"/>
          </rPr>
          <t>（イ）又は（ロ）のいずれか少ない方の額が自動表示されます。</t>
        </r>
      </text>
    </comment>
    <comment ref="A66" authorId="0" shapeId="0" xr:uid="{84CC9F7C-775C-42F0-8201-8E01CD978DC0}">
      <text>
        <r>
          <rPr>
            <b/>
            <sz val="9"/>
            <color indexed="81"/>
            <rFont val="ＭＳ Ｐゴシック"/>
            <family val="3"/>
            <charset val="128"/>
          </rPr>
          <t>日付を入力してください。</t>
        </r>
      </text>
    </comment>
    <comment ref="D66" authorId="0" shapeId="0" xr:uid="{00000000-0006-0000-2900-0000A3000000}">
      <text>
        <r>
          <rPr>
            <b/>
            <sz val="9"/>
            <color indexed="81"/>
            <rFont val="ＭＳ Ｐゴシック"/>
            <family val="3"/>
            <charset val="128"/>
          </rPr>
          <t xml:space="preserve">支払った報酬額を御記入くださるようお願いします。
</t>
        </r>
      </text>
    </comment>
    <comment ref="N66" authorId="0" shapeId="0" xr:uid="{00000000-0006-0000-2900-0000A4000000}">
      <text>
        <r>
          <rPr>
            <b/>
            <sz val="9"/>
            <color indexed="81"/>
            <rFont val="ＭＳ Ｐゴシック"/>
            <family val="3"/>
            <charset val="128"/>
          </rPr>
          <t>（イ）又は（ロ）のいずれか少ない方の額が自動表示されます。</t>
        </r>
      </text>
    </comment>
    <comment ref="A67" authorId="0" shapeId="0" xr:uid="{B05D7701-9993-427B-8211-88B152C5A6D5}">
      <text>
        <r>
          <rPr>
            <b/>
            <sz val="9"/>
            <color indexed="81"/>
            <rFont val="ＭＳ Ｐゴシック"/>
            <family val="3"/>
            <charset val="128"/>
          </rPr>
          <t>日付を入力してください。</t>
        </r>
      </text>
    </comment>
    <comment ref="D67" authorId="0" shapeId="0" xr:uid="{00000000-0006-0000-2900-0000A6000000}">
      <text>
        <r>
          <rPr>
            <b/>
            <sz val="9"/>
            <color indexed="81"/>
            <rFont val="ＭＳ Ｐゴシック"/>
            <family val="3"/>
            <charset val="128"/>
          </rPr>
          <t xml:space="preserve">支払った報酬額を御記入くださるようお願いします。
</t>
        </r>
      </text>
    </comment>
    <comment ref="N67" authorId="0" shapeId="0" xr:uid="{00000000-0006-0000-2900-0000A7000000}">
      <text>
        <r>
          <rPr>
            <b/>
            <sz val="9"/>
            <color indexed="81"/>
            <rFont val="ＭＳ Ｐゴシック"/>
            <family val="3"/>
            <charset val="128"/>
          </rPr>
          <t>（イ）又は（ロ）のいずれか少ない方の額が自動表示されます。</t>
        </r>
      </text>
    </comment>
    <comment ref="A68" authorId="0" shapeId="0" xr:uid="{6E9E755A-390A-4842-ADCE-5BFDACE210CE}">
      <text>
        <r>
          <rPr>
            <b/>
            <sz val="9"/>
            <color indexed="81"/>
            <rFont val="ＭＳ Ｐゴシック"/>
            <family val="3"/>
            <charset val="128"/>
          </rPr>
          <t>日付を入力してください。</t>
        </r>
      </text>
    </comment>
    <comment ref="D68" authorId="0" shapeId="0" xr:uid="{00000000-0006-0000-2900-0000A9000000}">
      <text>
        <r>
          <rPr>
            <b/>
            <sz val="9"/>
            <color indexed="81"/>
            <rFont val="ＭＳ Ｐゴシック"/>
            <family val="3"/>
            <charset val="128"/>
          </rPr>
          <t xml:space="preserve">支払った報酬額を御記入くださるようお願いします。
</t>
        </r>
      </text>
    </comment>
    <comment ref="N68" authorId="0" shapeId="0" xr:uid="{00000000-0006-0000-2900-0000AA000000}">
      <text>
        <r>
          <rPr>
            <b/>
            <sz val="9"/>
            <color indexed="81"/>
            <rFont val="ＭＳ Ｐゴシック"/>
            <family val="3"/>
            <charset val="128"/>
          </rPr>
          <t>（イ）又は（ロ）のいずれか少ない方の額が自動表示されます。</t>
        </r>
      </text>
    </comment>
    <comment ref="A69" authorId="0" shapeId="0" xr:uid="{B4BE194B-339C-4DAA-8119-A2E5CAC58A68}">
      <text>
        <r>
          <rPr>
            <b/>
            <sz val="9"/>
            <color indexed="81"/>
            <rFont val="ＭＳ Ｐゴシック"/>
            <family val="3"/>
            <charset val="128"/>
          </rPr>
          <t>日付を入力してください。</t>
        </r>
      </text>
    </comment>
    <comment ref="D69" authorId="0" shapeId="0" xr:uid="{00000000-0006-0000-2900-0000AC000000}">
      <text>
        <r>
          <rPr>
            <b/>
            <sz val="9"/>
            <color indexed="81"/>
            <rFont val="ＭＳ Ｐゴシック"/>
            <family val="3"/>
            <charset val="128"/>
          </rPr>
          <t xml:space="preserve">支払った報酬額を御記入くださるようお願いします。
</t>
        </r>
      </text>
    </comment>
    <comment ref="N69" authorId="0" shapeId="0" xr:uid="{00000000-0006-0000-2900-0000AD000000}">
      <text>
        <r>
          <rPr>
            <b/>
            <sz val="9"/>
            <color indexed="81"/>
            <rFont val="ＭＳ Ｐゴシック"/>
            <family val="3"/>
            <charset val="128"/>
          </rPr>
          <t>（イ）又は（ロ）のいずれか少ない方の額が自動表示されます。</t>
        </r>
      </text>
    </comment>
    <comment ref="A70" authorId="0" shapeId="0" xr:uid="{939E5477-D8F3-44F2-974F-943F74649792}">
      <text>
        <r>
          <rPr>
            <b/>
            <sz val="9"/>
            <color indexed="81"/>
            <rFont val="ＭＳ Ｐゴシック"/>
            <family val="3"/>
            <charset val="128"/>
          </rPr>
          <t>日付を入力してください。</t>
        </r>
      </text>
    </comment>
    <comment ref="D70" authorId="0" shapeId="0" xr:uid="{00000000-0006-0000-2900-0000AF000000}">
      <text>
        <r>
          <rPr>
            <b/>
            <sz val="9"/>
            <color indexed="81"/>
            <rFont val="ＭＳ Ｐゴシック"/>
            <family val="3"/>
            <charset val="128"/>
          </rPr>
          <t xml:space="preserve">支払った報酬額を御記入くださるようお願いします。
</t>
        </r>
      </text>
    </comment>
    <comment ref="N70" authorId="0" shapeId="0" xr:uid="{00000000-0006-0000-2900-0000B0000000}">
      <text>
        <r>
          <rPr>
            <b/>
            <sz val="9"/>
            <color indexed="81"/>
            <rFont val="ＭＳ Ｐゴシック"/>
            <family val="3"/>
            <charset val="128"/>
          </rPr>
          <t>（イ）又は（ロ）のいずれか少ない方の額が自動表示されます。</t>
        </r>
      </text>
    </comment>
    <comment ref="A71" authorId="0" shapeId="0" xr:uid="{D2C5BEA1-973E-4CE7-98D6-9988ECB68B81}">
      <text>
        <r>
          <rPr>
            <b/>
            <sz val="9"/>
            <color indexed="81"/>
            <rFont val="ＭＳ Ｐゴシック"/>
            <family val="3"/>
            <charset val="128"/>
          </rPr>
          <t>日付を入力してください。</t>
        </r>
      </text>
    </comment>
    <comment ref="D71" authorId="0" shapeId="0" xr:uid="{00000000-0006-0000-2900-0000B2000000}">
      <text>
        <r>
          <rPr>
            <b/>
            <sz val="9"/>
            <color indexed="81"/>
            <rFont val="ＭＳ Ｐゴシック"/>
            <family val="3"/>
            <charset val="128"/>
          </rPr>
          <t xml:space="preserve">支払った報酬額を御記入くださるようお願いします。
</t>
        </r>
      </text>
    </comment>
    <comment ref="N71" authorId="0" shapeId="0" xr:uid="{00000000-0006-0000-2900-0000B3000000}">
      <text>
        <r>
          <rPr>
            <b/>
            <sz val="9"/>
            <color indexed="81"/>
            <rFont val="ＭＳ Ｐゴシック"/>
            <family val="3"/>
            <charset val="128"/>
          </rPr>
          <t>（イ）又は（ロ）のいずれか少ない方の額が自動表示されます。</t>
        </r>
      </text>
    </comment>
    <comment ref="A72" authorId="0" shapeId="0" xr:uid="{2F8CA5D3-654E-44E8-86DD-2E9362836179}">
      <text>
        <r>
          <rPr>
            <b/>
            <sz val="9"/>
            <color indexed="81"/>
            <rFont val="ＭＳ Ｐゴシック"/>
            <family val="3"/>
            <charset val="128"/>
          </rPr>
          <t>日付を入力してください。</t>
        </r>
      </text>
    </comment>
    <comment ref="D72" authorId="0" shapeId="0" xr:uid="{00000000-0006-0000-2900-0000B5000000}">
      <text>
        <r>
          <rPr>
            <b/>
            <sz val="9"/>
            <color indexed="81"/>
            <rFont val="ＭＳ Ｐゴシック"/>
            <family val="3"/>
            <charset val="128"/>
          </rPr>
          <t xml:space="preserve">支払った報酬額を御記入くださるようお願いします。
</t>
        </r>
      </text>
    </comment>
    <comment ref="N72" authorId="0" shapeId="0" xr:uid="{00000000-0006-0000-2900-0000B6000000}">
      <text>
        <r>
          <rPr>
            <b/>
            <sz val="9"/>
            <color indexed="81"/>
            <rFont val="ＭＳ Ｐゴシック"/>
            <family val="3"/>
            <charset val="128"/>
          </rPr>
          <t>（イ）又は（ロ）のいずれか少ない方の額が自動表示されます。</t>
        </r>
      </text>
    </comment>
    <comment ref="A73" authorId="0" shapeId="0" xr:uid="{A61C1806-B03C-486E-B096-92D755FE7DD0}">
      <text>
        <r>
          <rPr>
            <b/>
            <sz val="9"/>
            <color indexed="81"/>
            <rFont val="ＭＳ Ｐゴシック"/>
            <family val="3"/>
            <charset val="128"/>
          </rPr>
          <t>日付を入力してください。</t>
        </r>
      </text>
    </comment>
    <comment ref="D73" authorId="0" shapeId="0" xr:uid="{00000000-0006-0000-2900-0000B8000000}">
      <text>
        <r>
          <rPr>
            <b/>
            <sz val="9"/>
            <color indexed="81"/>
            <rFont val="ＭＳ Ｐゴシック"/>
            <family val="3"/>
            <charset val="128"/>
          </rPr>
          <t xml:space="preserve">支払った報酬額を御記入くださるようお願いします。
</t>
        </r>
      </text>
    </comment>
    <comment ref="N73" authorId="0" shapeId="0" xr:uid="{00000000-0006-0000-2900-0000B9000000}">
      <text>
        <r>
          <rPr>
            <b/>
            <sz val="9"/>
            <color indexed="81"/>
            <rFont val="ＭＳ Ｐゴシック"/>
            <family val="3"/>
            <charset val="128"/>
          </rPr>
          <t>（イ）又は（ロ）のいずれか少ない方の額が自動表示されます。</t>
        </r>
      </text>
    </comment>
    <comment ref="A74" authorId="0" shapeId="0" xr:uid="{5A78740F-E939-4A3E-B223-E21F5B410ED9}">
      <text>
        <r>
          <rPr>
            <b/>
            <sz val="9"/>
            <color indexed="81"/>
            <rFont val="ＭＳ Ｐゴシック"/>
            <family val="3"/>
            <charset val="128"/>
          </rPr>
          <t>日付を入力してください。</t>
        </r>
      </text>
    </comment>
    <comment ref="D74" authorId="0" shapeId="0" xr:uid="{00000000-0006-0000-2900-0000BB000000}">
      <text>
        <r>
          <rPr>
            <b/>
            <sz val="9"/>
            <color indexed="81"/>
            <rFont val="ＭＳ Ｐゴシック"/>
            <family val="3"/>
            <charset val="128"/>
          </rPr>
          <t xml:space="preserve">支払った報酬額を御記入くださるようお願いします。
</t>
        </r>
      </text>
    </comment>
    <comment ref="N74" authorId="0" shapeId="0" xr:uid="{00000000-0006-0000-2900-0000BC000000}">
      <text>
        <r>
          <rPr>
            <b/>
            <sz val="9"/>
            <color indexed="81"/>
            <rFont val="ＭＳ Ｐゴシック"/>
            <family val="3"/>
            <charset val="128"/>
          </rPr>
          <t>（イ）又は（ロ）のいずれか少ない方の額が自動表示されます。</t>
        </r>
      </text>
    </comment>
    <comment ref="A75" authorId="0" shapeId="0" xr:uid="{1BDA85C1-C740-4E8F-99B0-C96A01052E6D}">
      <text>
        <r>
          <rPr>
            <b/>
            <sz val="9"/>
            <color indexed="81"/>
            <rFont val="ＭＳ Ｐゴシック"/>
            <family val="3"/>
            <charset val="128"/>
          </rPr>
          <t>日付を入力してください。</t>
        </r>
      </text>
    </comment>
    <comment ref="D75" authorId="0" shapeId="0" xr:uid="{00000000-0006-0000-2900-0000BE000000}">
      <text>
        <r>
          <rPr>
            <b/>
            <sz val="9"/>
            <color indexed="81"/>
            <rFont val="ＭＳ Ｐゴシック"/>
            <family val="3"/>
            <charset val="128"/>
          </rPr>
          <t xml:space="preserve">支払った報酬額を御記入くださるようお願いします。
</t>
        </r>
      </text>
    </comment>
    <comment ref="N75" authorId="0" shapeId="0" xr:uid="{00000000-0006-0000-2900-0000BF000000}">
      <text>
        <r>
          <rPr>
            <b/>
            <sz val="9"/>
            <color indexed="81"/>
            <rFont val="ＭＳ Ｐゴシック"/>
            <family val="3"/>
            <charset val="128"/>
          </rPr>
          <t>（イ）又は（ロ）のいずれか少ない方の額が自動表示されます。</t>
        </r>
      </text>
    </comment>
    <comment ref="A76" authorId="0" shapeId="0" xr:uid="{899AE542-6129-4FFB-958B-4D83A8BE3D87}">
      <text>
        <r>
          <rPr>
            <b/>
            <sz val="9"/>
            <color indexed="81"/>
            <rFont val="ＭＳ Ｐゴシック"/>
            <family val="3"/>
            <charset val="128"/>
          </rPr>
          <t>日付を入力してください。</t>
        </r>
      </text>
    </comment>
    <comment ref="D76" authorId="0" shapeId="0" xr:uid="{00000000-0006-0000-2900-0000C1000000}">
      <text>
        <r>
          <rPr>
            <b/>
            <sz val="9"/>
            <color indexed="81"/>
            <rFont val="ＭＳ Ｐゴシック"/>
            <family val="3"/>
            <charset val="128"/>
          </rPr>
          <t xml:space="preserve">支払った報酬額を御記入くださるようお願いします。
</t>
        </r>
      </text>
    </comment>
    <comment ref="N76" authorId="0" shapeId="0" xr:uid="{00000000-0006-0000-2900-0000C2000000}">
      <text>
        <r>
          <rPr>
            <b/>
            <sz val="9"/>
            <color indexed="81"/>
            <rFont val="ＭＳ Ｐゴシック"/>
            <family val="3"/>
            <charset val="128"/>
          </rPr>
          <t>（イ）又は（ロ）のいずれか少ない方の額が自動表示されます。</t>
        </r>
      </text>
    </comment>
    <comment ref="A77" authorId="0" shapeId="0" xr:uid="{4A20EB4C-76A6-4A44-9346-4BB7715F0C59}">
      <text>
        <r>
          <rPr>
            <b/>
            <sz val="9"/>
            <color indexed="81"/>
            <rFont val="ＭＳ Ｐゴシック"/>
            <family val="3"/>
            <charset val="128"/>
          </rPr>
          <t>日付を入力してください。</t>
        </r>
      </text>
    </comment>
    <comment ref="D77" authorId="0" shapeId="0" xr:uid="{00000000-0006-0000-2900-0000C4000000}">
      <text>
        <r>
          <rPr>
            <b/>
            <sz val="9"/>
            <color indexed="81"/>
            <rFont val="ＭＳ Ｐゴシック"/>
            <family val="3"/>
            <charset val="128"/>
          </rPr>
          <t xml:space="preserve">支払った報酬額を御記入くださるようお願いします。
</t>
        </r>
      </text>
    </comment>
    <comment ref="N77" authorId="0" shapeId="0" xr:uid="{00000000-0006-0000-2900-0000C5000000}">
      <text>
        <r>
          <rPr>
            <b/>
            <sz val="9"/>
            <color indexed="81"/>
            <rFont val="ＭＳ Ｐゴシック"/>
            <family val="3"/>
            <charset val="128"/>
          </rPr>
          <t>（イ）又は（ロ）のいずれか少ない方の額が自動表示されます。</t>
        </r>
      </text>
    </comment>
    <comment ref="A78" authorId="0" shapeId="0" xr:uid="{7A65B381-0AE5-43E6-BEE1-84F6921B50D9}">
      <text>
        <r>
          <rPr>
            <b/>
            <sz val="9"/>
            <color indexed="81"/>
            <rFont val="ＭＳ Ｐゴシック"/>
            <family val="3"/>
            <charset val="128"/>
          </rPr>
          <t>日付を入力してください。</t>
        </r>
      </text>
    </comment>
    <comment ref="D78" authorId="0" shapeId="0" xr:uid="{00000000-0006-0000-2900-0000C7000000}">
      <text>
        <r>
          <rPr>
            <b/>
            <sz val="9"/>
            <color indexed="81"/>
            <rFont val="ＭＳ Ｐゴシック"/>
            <family val="3"/>
            <charset val="128"/>
          </rPr>
          <t xml:space="preserve">支払った報酬額を御記入くださるようお願いします。
</t>
        </r>
      </text>
    </comment>
    <comment ref="N78" authorId="0" shapeId="0" xr:uid="{00000000-0006-0000-2900-0000C8000000}">
      <text>
        <r>
          <rPr>
            <b/>
            <sz val="9"/>
            <color indexed="81"/>
            <rFont val="ＭＳ Ｐゴシック"/>
            <family val="3"/>
            <charset val="128"/>
          </rPr>
          <t>（イ）又は（ロ）のいずれか少ない方の額が自動表示されます。</t>
        </r>
      </text>
    </comment>
    <comment ref="A79" authorId="0" shapeId="0" xr:uid="{111AFED0-EC2B-41FD-AB54-F6A61E7C7317}">
      <text>
        <r>
          <rPr>
            <b/>
            <sz val="9"/>
            <color indexed="81"/>
            <rFont val="ＭＳ Ｐゴシック"/>
            <family val="3"/>
            <charset val="128"/>
          </rPr>
          <t>日付を入力してください。</t>
        </r>
      </text>
    </comment>
    <comment ref="D79" authorId="0" shapeId="0" xr:uid="{00000000-0006-0000-2900-0000CA000000}">
      <text>
        <r>
          <rPr>
            <b/>
            <sz val="9"/>
            <color indexed="81"/>
            <rFont val="ＭＳ Ｐゴシック"/>
            <family val="3"/>
            <charset val="128"/>
          </rPr>
          <t xml:space="preserve">支払った報酬額を御記入くださるようお願いします。
</t>
        </r>
      </text>
    </comment>
    <comment ref="N79" authorId="0" shapeId="0" xr:uid="{00000000-0006-0000-2900-0000CB000000}">
      <text>
        <r>
          <rPr>
            <b/>
            <sz val="9"/>
            <color indexed="81"/>
            <rFont val="ＭＳ Ｐゴシック"/>
            <family val="3"/>
            <charset val="128"/>
          </rPr>
          <t>（イ）又は（ロ）のいずれか少ない方の額が自動表示されます。</t>
        </r>
      </text>
    </comment>
    <comment ref="A80" authorId="0" shapeId="0" xr:uid="{D9522CE8-CB39-4F0A-B028-63AD8FED5D1D}">
      <text>
        <r>
          <rPr>
            <b/>
            <sz val="9"/>
            <color indexed="81"/>
            <rFont val="ＭＳ Ｐゴシック"/>
            <family val="3"/>
            <charset val="128"/>
          </rPr>
          <t>日付を入力してください。</t>
        </r>
      </text>
    </comment>
    <comment ref="D80" authorId="0" shapeId="0" xr:uid="{00000000-0006-0000-2900-0000CD000000}">
      <text>
        <r>
          <rPr>
            <b/>
            <sz val="9"/>
            <color indexed="81"/>
            <rFont val="ＭＳ Ｐゴシック"/>
            <family val="3"/>
            <charset val="128"/>
          </rPr>
          <t xml:space="preserve">支払った報酬額を御記入くださるようお願いします。
</t>
        </r>
      </text>
    </comment>
    <comment ref="N80" authorId="0" shapeId="0" xr:uid="{00000000-0006-0000-2900-0000CE000000}">
      <text>
        <r>
          <rPr>
            <b/>
            <sz val="9"/>
            <color indexed="81"/>
            <rFont val="ＭＳ Ｐゴシック"/>
            <family val="3"/>
            <charset val="128"/>
          </rPr>
          <t>（イ）又は（ロ）のいずれか少ない方の額が自動表示されます。</t>
        </r>
      </text>
    </comment>
    <comment ref="A81" authorId="0" shapeId="0" xr:uid="{2966701D-4549-4F4F-8F55-40AD0679D7A8}">
      <text>
        <r>
          <rPr>
            <b/>
            <sz val="9"/>
            <color indexed="81"/>
            <rFont val="ＭＳ Ｐゴシック"/>
            <family val="3"/>
            <charset val="128"/>
          </rPr>
          <t>日付を入力してください。</t>
        </r>
      </text>
    </comment>
    <comment ref="D81" authorId="0" shapeId="0" xr:uid="{00000000-0006-0000-2900-0000D0000000}">
      <text>
        <r>
          <rPr>
            <b/>
            <sz val="9"/>
            <color indexed="81"/>
            <rFont val="ＭＳ Ｐゴシック"/>
            <family val="3"/>
            <charset val="128"/>
          </rPr>
          <t xml:space="preserve">支払った報酬額を御記入くださるようお願いします。
</t>
        </r>
      </text>
    </comment>
    <comment ref="N81" authorId="0" shapeId="0" xr:uid="{00000000-0006-0000-2900-0000D1000000}">
      <text>
        <r>
          <rPr>
            <b/>
            <sz val="9"/>
            <color indexed="81"/>
            <rFont val="ＭＳ Ｐゴシック"/>
            <family val="3"/>
            <charset val="128"/>
          </rPr>
          <t>（イ）又は（ロ）のいずれか少ない方の額が自動表示されます。</t>
        </r>
      </text>
    </comment>
    <comment ref="N82" authorId="0" shapeId="0" xr:uid="{00000000-0006-0000-2900-0000D2000000}">
      <text>
        <r>
          <rPr>
            <b/>
            <sz val="9"/>
            <color indexed="81"/>
            <rFont val="ＭＳ Ｐゴシック"/>
            <family val="3"/>
            <charset val="128"/>
          </rPr>
          <t>合計額が自動表示されます。</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2A00-000001000000}">
      <text>
        <r>
          <rPr>
            <b/>
            <sz val="9"/>
            <color indexed="81"/>
            <rFont val="ＭＳ Ｐゴシック"/>
            <family val="3"/>
            <charset val="128"/>
          </rPr>
          <t>申請年月日を記入してください。</t>
        </r>
      </text>
    </comment>
    <comment ref="G19" authorId="0" shapeId="0" xr:uid="{00000000-0006-0000-2A00-000002000000}">
      <text>
        <r>
          <rPr>
            <b/>
            <sz val="9"/>
            <color indexed="81"/>
            <rFont val="ＭＳ Ｐゴシック"/>
            <family val="3"/>
            <charset val="128"/>
          </rPr>
          <t>契約年月日を入力してください。</t>
        </r>
      </text>
    </comment>
    <comment ref="O25" authorId="0" shapeId="0" xr:uid="{00000000-0006-0000-2A00-000003000000}">
      <text>
        <r>
          <rPr>
            <b/>
            <sz val="9"/>
            <color indexed="81"/>
            <rFont val="ＭＳ Ｐゴシック"/>
            <family val="3"/>
            <charset val="128"/>
          </rPr>
          <t>もれなく入力してください。</t>
        </r>
      </text>
    </comment>
    <comment ref="B28" authorId="0" shapeId="0" xr:uid="{00000000-0006-0000-2A00-000004000000}">
      <text>
        <r>
          <rPr>
            <b/>
            <sz val="9"/>
            <color indexed="81"/>
            <rFont val="ＭＳ Ｐゴシック"/>
            <family val="3"/>
            <charset val="128"/>
          </rPr>
          <t>入力してください。</t>
        </r>
      </text>
    </comment>
    <comment ref="E31" authorId="0" shapeId="0" xr:uid="{00000000-0006-0000-2A00-000005000000}">
      <text>
        <r>
          <rPr>
            <b/>
            <sz val="9"/>
            <color indexed="81"/>
            <rFont val="ＭＳ Ｐゴシック"/>
            <family val="3"/>
            <charset val="128"/>
          </rPr>
          <t>確認申請金額を記入してください。</t>
        </r>
      </text>
    </comment>
    <comment ref="F34" authorId="0" shapeId="0" xr:uid="{00000000-0006-0000-2A00-000006000000}">
      <text>
        <r>
          <rPr>
            <b/>
            <sz val="9"/>
            <color indexed="81"/>
            <rFont val="ＭＳ Ｐゴシック"/>
            <family val="3"/>
            <charset val="128"/>
          </rPr>
          <t>入力してください。</t>
        </r>
      </text>
    </comment>
    <comment ref="J34" authorId="0" shapeId="0" xr:uid="{00000000-0006-0000-2A00-000007000000}">
      <text>
        <r>
          <rPr>
            <b/>
            <sz val="9"/>
            <color indexed="81"/>
            <rFont val="ＭＳ Ｐゴシック"/>
            <family val="3"/>
            <charset val="128"/>
          </rPr>
          <t>入力してください。</t>
        </r>
      </text>
    </comment>
    <comment ref="F35" authorId="0" shapeId="0" xr:uid="{00000000-0006-0000-2A00-000008000000}">
      <text>
        <r>
          <rPr>
            <b/>
            <sz val="9"/>
            <color indexed="81"/>
            <rFont val="ＭＳ Ｐゴシック"/>
            <family val="3"/>
            <charset val="128"/>
          </rPr>
          <t>入力してください。</t>
        </r>
      </text>
    </comment>
    <comment ref="J35" authorId="0" shapeId="0" xr:uid="{00000000-0006-0000-2A00-000009000000}">
      <text>
        <r>
          <rPr>
            <b/>
            <sz val="9"/>
            <color indexed="81"/>
            <rFont val="ＭＳ Ｐゴシック"/>
            <family val="3"/>
            <charset val="128"/>
          </rPr>
          <t>入力してください。</t>
        </r>
      </text>
    </comment>
    <comment ref="F36" authorId="0" shapeId="0" xr:uid="{00000000-0006-0000-2A00-00000A000000}">
      <text>
        <r>
          <rPr>
            <b/>
            <sz val="9"/>
            <color indexed="81"/>
            <rFont val="ＭＳ Ｐゴシック"/>
            <family val="3"/>
            <charset val="128"/>
          </rPr>
          <t>入力してください。</t>
        </r>
      </text>
    </comment>
    <comment ref="J36" authorId="0" shapeId="0" xr:uid="{00000000-0006-0000-2A00-00000B000000}">
      <text>
        <r>
          <rPr>
            <b/>
            <sz val="9"/>
            <color indexed="81"/>
            <rFont val="ＭＳ Ｐゴシック"/>
            <family val="3"/>
            <charset val="128"/>
          </rPr>
          <t>入力してください。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30" authorId="0" shapeId="0" xr:uid="{00000000-0006-0000-2B00-000001000000}">
      <text>
        <r>
          <rPr>
            <b/>
            <sz val="9"/>
            <color indexed="81"/>
            <rFont val="ＭＳ Ｐゴシック"/>
            <family val="3"/>
            <charset val="128"/>
          </rPr>
          <t>各候補者において入力してください。</t>
        </r>
      </text>
    </comment>
    <comment ref="E33" authorId="0" shapeId="0" xr:uid="{00000000-0006-0000-2B00-000002000000}">
      <text>
        <r>
          <rPr>
            <b/>
            <sz val="9"/>
            <color indexed="81"/>
            <rFont val="ＭＳ Ｐゴシック"/>
            <family val="3"/>
            <charset val="128"/>
          </rPr>
          <t>候補者において金額を入力してください。</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C00-000001000000}">
      <text>
        <r>
          <rPr>
            <b/>
            <sz val="9"/>
            <color indexed="81"/>
            <rFont val="ＭＳ Ｐゴシック"/>
            <family val="3"/>
            <charset val="128"/>
          </rPr>
          <t>証明年月日を入力してください。</t>
        </r>
      </text>
    </comment>
    <comment ref="F15" authorId="0" shapeId="0" xr:uid="{00000000-0006-0000-2C00-000002000000}">
      <text>
        <r>
          <rPr>
            <b/>
            <sz val="9"/>
            <color indexed="81"/>
            <rFont val="ＭＳ Ｐゴシック"/>
            <family val="3"/>
            <charset val="128"/>
          </rPr>
          <t>入力してください。</t>
        </r>
      </text>
    </comment>
    <comment ref="A19" authorId="0" shapeId="0" xr:uid="{00000000-0006-0000-2C00-000003000000}">
      <text>
        <r>
          <rPr>
            <b/>
            <sz val="9"/>
            <color indexed="81"/>
            <rFont val="ＭＳ Ｐゴシック"/>
            <family val="3"/>
            <charset val="128"/>
          </rPr>
          <t>燃料供給年月日を入力してください。</t>
        </r>
      </text>
    </comment>
    <comment ref="E19" authorId="0" shapeId="0" xr:uid="{00000000-0006-0000-2C00-000004000000}">
      <text>
        <r>
          <rPr>
            <b/>
            <sz val="9"/>
            <color indexed="81"/>
            <rFont val="ＭＳ Ｐゴシック"/>
            <family val="3"/>
            <charset val="128"/>
          </rPr>
          <t>自動車登録番号を入力してください。</t>
        </r>
      </text>
    </comment>
    <comment ref="I19" authorId="0" shapeId="0" xr:uid="{00000000-0006-0000-2C00-000005000000}">
      <text>
        <r>
          <rPr>
            <b/>
            <sz val="9"/>
            <color indexed="81"/>
            <rFont val="ＭＳ Ｐゴシック"/>
            <family val="3"/>
            <charset val="128"/>
          </rPr>
          <t>燃料供給量を入力してください。</t>
        </r>
      </text>
    </comment>
    <comment ref="L19" authorId="0" shapeId="0" xr:uid="{00000000-0006-0000-2C00-000006000000}">
      <text>
        <r>
          <rPr>
            <b/>
            <sz val="9"/>
            <color indexed="81"/>
            <rFont val="ＭＳ Ｐゴシック"/>
            <family val="3"/>
            <charset val="128"/>
          </rPr>
          <t>燃料供給金額を入力してください。</t>
        </r>
      </text>
    </comment>
    <comment ref="A20" authorId="0" shapeId="0" xr:uid="{20F74A3E-B211-4B66-A613-28075E1C70AC}">
      <text>
        <r>
          <rPr>
            <b/>
            <sz val="9"/>
            <color indexed="81"/>
            <rFont val="ＭＳ Ｐゴシック"/>
            <family val="3"/>
            <charset val="128"/>
          </rPr>
          <t>燃料供給年月日を入力してください。</t>
        </r>
      </text>
    </comment>
    <comment ref="E20" authorId="0" shapeId="0" xr:uid="{00000000-0006-0000-2C00-000008000000}">
      <text>
        <r>
          <rPr>
            <b/>
            <sz val="9"/>
            <color indexed="81"/>
            <rFont val="ＭＳ Ｐゴシック"/>
            <family val="3"/>
            <charset val="128"/>
          </rPr>
          <t>自動車登録番号を入力してください。</t>
        </r>
      </text>
    </comment>
    <comment ref="I20" authorId="0" shapeId="0" xr:uid="{00000000-0006-0000-2C00-000009000000}">
      <text>
        <r>
          <rPr>
            <b/>
            <sz val="9"/>
            <color indexed="81"/>
            <rFont val="ＭＳ Ｐゴシック"/>
            <family val="3"/>
            <charset val="128"/>
          </rPr>
          <t>燃料供給量を入力してください。</t>
        </r>
      </text>
    </comment>
    <comment ref="L20" authorId="0" shapeId="0" xr:uid="{00000000-0006-0000-2C00-00000A000000}">
      <text>
        <r>
          <rPr>
            <b/>
            <sz val="9"/>
            <color indexed="81"/>
            <rFont val="ＭＳ Ｐゴシック"/>
            <family val="3"/>
            <charset val="128"/>
          </rPr>
          <t>燃料供給金額を入力してください。</t>
        </r>
      </text>
    </comment>
    <comment ref="A21" authorId="0" shapeId="0" xr:uid="{1074460D-07CF-4BD2-82E6-8561CE7749C2}">
      <text>
        <r>
          <rPr>
            <b/>
            <sz val="9"/>
            <color indexed="81"/>
            <rFont val="ＭＳ Ｐゴシック"/>
            <family val="3"/>
            <charset val="128"/>
          </rPr>
          <t>燃料供給年月日を入力してください。</t>
        </r>
      </text>
    </comment>
    <comment ref="E21" authorId="0" shapeId="0" xr:uid="{00000000-0006-0000-2C00-00000C000000}">
      <text>
        <r>
          <rPr>
            <b/>
            <sz val="9"/>
            <color indexed="81"/>
            <rFont val="ＭＳ Ｐゴシック"/>
            <family val="3"/>
            <charset val="128"/>
          </rPr>
          <t>自動車登録番号を入力してください。</t>
        </r>
      </text>
    </comment>
    <comment ref="I21" authorId="0" shapeId="0" xr:uid="{00000000-0006-0000-2C00-00000D000000}">
      <text>
        <r>
          <rPr>
            <b/>
            <sz val="9"/>
            <color indexed="81"/>
            <rFont val="ＭＳ Ｐゴシック"/>
            <family val="3"/>
            <charset val="128"/>
          </rPr>
          <t>燃料供給量を入力してください。</t>
        </r>
      </text>
    </comment>
    <comment ref="L21" authorId="0" shapeId="0" xr:uid="{00000000-0006-0000-2C00-00000E000000}">
      <text>
        <r>
          <rPr>
            <b/>
            <sz val="9"/>
            <color indexed="81"/>
            <rFont val="ＭＳ Ｐゴシック"/>
            <family val="3"/>
            <charset val="128"/>
          </rPr>
          <t>燃料供給金額を入力してください。</t>
        </r>
      </text>
    </comment>
    <comment ref="A22" authorId="0" shapeId="0" xr:uid="{EC624216-A37B-4939-924A-F123D927D61D}">
      <text>
        <r>
          <rPr>
            <b/>
            <sz val="9"/>
            <color indexed="81"/>
            <rFont val="ＭＳ Ｐゴシック"/>
            <family val="3"/>
            <charset val="128"/>
          </rPr>
          <t>燃料供給年月日を入力してください。</t>
        </r>
      </text>
    </comment>
    <comment ref="E22" authorId="0" shapeId="0" xr:uid="{00000000-0006-0000-2C00-000010000000}">
      <text>
        <r>
          <rPr>
            <b/>
            <sz val="9"/>
            <color indexed="81"/>
            <rFont val="ＭＳ Ｐゴシック"/>
            <family val="3"/>
            <charset val="128"/>
          </rPr>
          <t>自動車登録番号を入力してください。</t>
        </r>
      </text>
    </comment>
    <comment ref="I22" authorId="0" shapeId="0" xr:uid="{00000000-0006-0000-2C00-000011000000}">
      <text>
        <r>
          <rPr>
            <b/>
            <sz val="9"/>
            <color indexed="81"/>
            <rFont val="ＭＳ Ｐゴシック"/>
            <family val="3"/>
            <charset val="128"/>
          </rPr>
          <t>燃料供給量を入力してください。</t>
        </r>
      </text>
    </comment>
    <comment ref="L22" authorId="0" shapeId="0" xr:uid="{00000000-0006-0000-2C00-000012000000}">
      <text>
        <r>
          <rPr>
            <b/>
            <sz val="9"/>
            <color indexed="81"/>
            <rFont val="ＭＳ Ｐゴシック"/>
            <family val="3"/>
            <charset val="128"/>
          </rPr>
          <t>燃料供給金額を入力してください。</t>
        </r>
      </text>
    </comment>
    <comment ref="A23" authorId="0" shapeId="0" xr:uid="{445C2675-5562-4A5A-B38C-073F302E01CF}">
      <text>
        <r>
          <rPr>
            <b/>
            <sz val="9"/>
            <color indexed="81"/>
            <rFont val="ＭＳ Ｐゴシック"/>
            <family val="3"/>
            <charset val="128"/>
          </rPr>
          <t>燃料供給年月日を入力してください。</t>
        </r>
      </text>
    </comment>
    <comment ref="E23" authorId="0" shapeId="0" xr:uid="{00000000-0006-0000-2C00-000014000000}">
      <text>
        <r>
          <rPr>
            <b/>
            <sz val="9"/>
            <color indexed="81"/>
            <rFont val="ＭＳ Ｐゴシック"/>
            <family val="3"/>
            <charset val="128"/>
          </rPr>
          <t>自動車登録番号を入力してください。</t>
        </r>
      </text>
    </comment>
    <comment ref="I23" authorId="0" shapeId="0" xr:uid="{00000000-0006-0000-2C00-000015000000}">
      <text>
        <r>
          <rPr>
            <b/>
            <sz val="9"/>
            <color indexed="81"/>
            <rFont val="ＭＳ Ｐゴシック"/>
            <family val="3"/>
            <charset val="128"/>
          </rPr>
          <t>燃料供給量を入力してください。</t>
        </r>
      </text>
    </comment>
    <comment ref="L23" authorId="0" shapeId="0" xr:uid="{00000000-0006-0000-2C00-000016000000}">
      <text>
        <r>
          <rPr>
            <b/>
            <sz val="9"/>
            <color indexed="81"/>
            <rFont val="ＭＳ Ｐゴシック"/>
            <family val="3"/>
            <charset val="128"/>
          </rPr>
          <t>燃料供給金額を入力してください。</t>
        </r>
      </text>
    </comment>
    <comment ref="A24" authorId="0" shapeId="0" xr:uid="{37455EF0-4885-4620-9D23-45777B380BC1}">
      <text>
        <r>
          <rPr>
            <b/>
            <sz val="9"/>
            <color indexed="81"/>
            <rFont val="ＭＳ Ｐゴシック"/>
            <family val="3"/>
            <charset val="128"/>
          </rPr>
          <t>燃料供給年月日を入力してください。</t>
        </r>
      </text>
    </comment>
    <comment ref="E24" authorId="0" shapeId="0" xr:uid="{00000000-0006-0000-2C00-000018000000}">
      <text>
        <r>
          <rPr>
            <b/>
            <sz val="9"/>
            <color indexed="81"/>
            <rFont val="ＭＳ Ｐゴシック"/>
            <family val="3"/>
            <charset val="128"/>
          </rPr>
          <t>自動車登録番号を入力してください。</t>
        </r>
      </text>
    </comment>
    <comment ref="I24" authorId="0" shapeId="0" xr:uid="{00000000-0006-0000-2C00-000019000000}">
      <text>
        <r>
          <rPr>
            <b/>
            <sz val="9"/>
            <color indexed="81"/>
            <rFont val="ＭＳ Ｐゴシック"/>
            <family val="3"/>
            <charset val="128"/>
          </rPr>
          <t>燃料供給量を入力してください。</t>
        </r>
      </text>
    </comment>
    <comment ref="L24" authorId="0" shapeId="0" xr:uid="{00000000-0006-0000-2C00-00001A000000}">
      <text>
        <r>
          <rPr>
            <b/>
            <sz val="9"/>
            <color indexed="81"/>
            <rFont val="ＭＳ Ｐゴシック"/>
            <family val="3"/>
            <charset val="128"/>
          </rPr>
          <t>燃料供給金額を入力してください。</t>
        </r>
      </text>
    </comment>
    <comment ref="A25" authorId="0" shapeId="0" xr:uid="{A0D3A018-7F64-4B3C-8A69-A221D144133C}">
      <text>
        <r>
          <rPr>
            <b/>
            <sz val="9"/>
            <color indexed="81"/>
            <rFont val="ＭＳ Ｐゴシック"/>
            <family val="3"/>
            <charset val="128"/>
          </rPr>
          <t>燃料供給年月日を入力してください。</t>
        </r>
      </text>
    </comment>
    <comment ref="E25" authorId="0" shapeId="0" xr:uid="{00000000-0006-0000-2C00-00001C000000}">
      <text>
        <r>
          <rPr>
            <b/>
            <sz val="9"/>
            <color indexed="81"/>
            <rFont val="ＭＳ Ｐゴシック"/>
            <family val="3"/>
            <charset val="128"/>
          </rPr>
          <t>自動車登録番号を入力してください。</t>
        </r>
      </text>
    </comment>
    <comment ref="I25" authorId="0" shapeId="0" xr:uid="{00000000-0006-0000-2C00-00001D000000}">
      <text>
        <r>
          <rPr>
            <b/>
            <sz val="9"/>
            <color indexed="81"/>
            <rFont val="ＭＳ Ｐゴシック"/>
            <family val="3"/>
            <charset val="128"/>
          </rPr>
          <t>燃料供給量を入力してください。</t>
        </r>
      </text>
    </comment>
    <comment ref="L25" authorId="0" shapeId="0" xr:uid="{00000000-0006-0000-2C00-00001E000000}">
      <text>
        <r>
          <rPr>
            <b/>
            <sz val="9"/>
            <color indexed="81"/>
            <rFont val="ＭＳ Ｐゴシック"/>
            <family val="3"/>
            <charset val="128"/>
          </rPr>
          <t>燃料供給金額を入力してください。</t>
        </r>
      </text>
    </comment>
    <comment ref="A26" authorId="0" shapeId="0" xr:uid="{22A2458C-2C47-447C-A1AC-2B15C3B60CF1}">
      <text>
        <r>
          <rPr>
            <b/>
            <sz val="9"/>
            <color indexed="81"/>
            <rFont val="ＭＳ Ｐゴシック"/>
            <family val="3"/>
            <charset val="128"/>
          </rPr>
          <t>燃料供給年月日を入力してください。</t>
        </r>
      </text>
    </comment>
    <comment ref="E26" authorId="0" shapeId="0" xr:uid="{00000000-0006-0000-2C00-000020000000}">
      <text>
        <r>
          <rPr>
            <b/>
            <sz val="9"/>
            <color indexed="81"/>
            <rFont val="ＭＳ Ｐゴシック"/>
            <family val="3"/>
            <charset val="128"/>
          </rPr>
          <t>自動車登録番号を入力してください。</t>
        </r>
      </text>
    </comment>
    <comment ref="I26" authorId="0" shapeId="0" xr:uid="{00000000-0006-0000-2C00-000021000000}">
      <text>
        <r>
          <rPr>
            <b/>
            <sz val="9"/>
            <color indexed="81"/>
            <rFont val="ＭＳ Ｐゴシック"/>
            <family val="3"/>
            <charset val="128"/>
          </rPr>
          <t>燃料供給量を入力してください。</t>
        </r>
      </text>
    </comment>
    <comment ref="L26" authorId="0" shapeId="0" xr:uid="{00000000-0006-0000-2C00-000022000000}">
      <text>
        <r>
          <rPr>
            <b/>
            <sz val="9"/>
            <color indexed="81"/>
            <rFont val="ＭＳ Ｐゴシック"/>
            <family val="3"/>
            <charset val="128"/>
          </rPr>
          <t>燃料供給金額を入力してください。</t>
        </r>
      </text>
    </comment>
    <comment ref="A27" authorId="0" shapeId="0" xr:uid="{5D4D5191-76E5-4945-A638-508CEA8F8D0C}">
      <text>
        <r>
          <rPr>
            <b/>
            <sz val="9"/>
            <color indexed="81"/>
            <rFont val="ＭＳ Ｐゴシック"/>
            <family val="3"/>
            <charset val="128"/>
          </rPr>
          <t>燃料供給年月日を入力してください。</t>
        </r>
      </text>
    </comment>
    <comment ref="E27" authorId="0" shapeId="0" xr:uid="{00000000-0006-0000-2C00-000024000000}">
      <text>
        <r>
          <rPr>
            <b/>
            <sz val="9"/>
            <color indexed="81"/>
            <rFont val="ＭＳ Ｐゴシック"/>
            <family val="3"/>
            <charset val="128"/>
          </rPr>
          <t>自動車登録番号を入力してください。</t>
        </r>
      </text>
    </comment>
    <comment ref="I27" authorId="0" shapeId="0" xr:uid="{00000000-0006-0000-2C00-000025000000}">
      <text>
        <r>
          <rPr>
            <b/>
            <sz val="9"/>
            <color indexed="81"/>
            <rFont val="ＭＳ Ｐゴシック"/>
            <family val="3"/>
            <charset val="128"/>
          </rPr>
          <t>燃料供給量を入力してください。</t>
        </r>
      </text>
    </comment>
    <comment ref="L27" authorId="0" shapeId="0" xr:uid="{00000000-0006-0000-2C00-000026000000}">
      <text>
        <r>
          <rPr>
            <b/>
            <sz val="9"/>
            <color indexed="81"/>
            <rFont val="ＭＳ Ｐゴシック"/>
            <family val="3"/>
            <charset val="128"/>
          </rPr>
          <t>燃料供給金額を入力してください。</t>
        </r>
      </text>
    </comment>
    <comment ref="A28" authorId="0" shapeId="0" xr:uid="{39283CCE-D2E1-4E83-B336-F61DB569F57B}">
      <text>
        <r>
          <rPr>
            <b/>
            <sz val="9"/>
            <color indexed="81"/>
            <rFont val="ＭＳ Ｐゴシック"/>
            <family val="3"/>
            <charset val="128"/>
          </rPr>
          <t>燃料供給年月日を入力してください。</t>
        </r>
      </text>
    </comment>
    <comment ref="E28" authorId="0" shapeId="0" xr:uid="{00000000-0006-0000-2C00-000028000000}">
      <text>
        <r>
          <rPr>
            <b/>
            <sz val="9"/>
            <color indexed="81"/>
            <rFont val="ＭＳ Ｐゴシック"/>
            <family val="3"/>
            <charset val="128"/>
          </rPr>
          <t>自動車登録番号を入力してください。</t>
        </r>
      </text>
    </comment>
    <comment ref="I28" authorId="0" shapeId="0" xr:uid="{00000000-0006-0000-2C00-000029000000}">
      <text>
        <r>
          <rPr>
            <b/>
            <sz val="9"/>
            <color indexed="81"/>
            <rFont val="ＭＳ Ｐゴシック"/>
            <family val="3"/>
            <charset val="128"/>
          </rPr>
          <t>燃料供給量を入力してください。</t>
        </r>
      </text>
    </comment>
    <comment ref="L28" authorId="0" shapeId="0" xr:uid="{00000000-0006-0000-2C00-00002A000000}">
      <text>
        <r>
          <rPr>
            <b/>
            <sz val="9"/>
            <color indexed="81"/>
            <rFont val="ＭＳ Ｐゴシック"/>
            <family val="3"/>
            <charset val="128"/>
          </rPr>
          <t>燃料供給金額を入力してください。</t>
        </r>
      </text>
    </comment>
    <comment ref="A29" authorId="0" shapeId="0" xr:uid="{431E0DC1-DDBE-4321-AACE-6AD84FFBC774}">
      <text>
        <r>
          <rPr>
            <b/>
            <sz val="9"/>
            <color indexed="81"/>
            <rFont val="ＭＳ Ｐゴシック"/>
            <family val="3"/>
            <charset val="128"/>
          </rPr>
          <t>燃料供給年月日を入力してください。</t>
        </r>
      </text>
    </comment>
    <comment ref="E29" authorId="0" shapeId="0" xr:uid="{00000000-0006-0000-2C00-00002C000000}">
      <text>
        <r>
          <rPr>
            <b/>
            <sz val="9"/>
            <color indexed="81"/>
            <rFont val="ＭＳ Ｐゴシック"/>
            <family val="3"/>
            <charset val="128"/>
          </rPr>
          <t>自動車登録番号を入力してください。</t>
        </r>
      </text>
    </comment>
    <comment ref="I29" authorId="0" shapeId="0" xr:uid="{00000000-0006-0000-2C00-00002D000000}">
      <text>
        <r>
          <rPr>
            <b/>
            <sz val="9"/>
            <color indexed="81"/>
            <rFont val="ＭＳ Ｐゴシック"/>
            <family val="3"/>
            <charset val="128"/>
          </rPr>
          <t>燃料供給量を入力してください。</t>
        </r>
      </text>
    </comment>
    <comment ref="L29" authorId="0" shapeId="0" xr:uid="{00000000-0006-0000-2C00-00002E000000}">
      <text>
        <r>
          <rPr>
            <b/>
            <sz val="9"/>
            <color indexed="81"/>
            <rFont val="ＭＳ Ｐゴシック"/>
            <family val="3"/>
            <charset val="128"/>
          </rPr>
          <t>燃料供給金額を入力してください。</t>
        </r>
      </text>
    </comment>
    <comment ref="A30" authorId="0" shapeId="0" xr:uid="{C4723E96-65B4-4F6E-8344-6F1B1E3B2F91}">
      <text>
        <r>
          <rPr>
            <b/>
            <sz val="9"/>
            <color indexed="81"/>
            <rFont val="ＭＳ Ｐゴシック"/>
            <family val="3"/>
            <charset val="128"/>
          </rPr>
          <t>燃料供給年月日を入力してください。</t>
        </r>
      </text>
    </comment>
    <comment ref="E30" authorId="0" shapeId="0" xr:uid="{00000000-0006-0000-2C00-000030000000}">
      <text>
        <r>
          <rPr>
            <b/>
            <sz val="9"/>
            <color indexed="81"/>
            <rFont val="ＭＳ Ｐゴシック"/>
            <family val="3"/>
            <charset val="128"/>
          </rPr>
          <t>自動車登録番号を入力してください。</t>
        </r>
      </text>
    </comment>
    <comment ref="I30" authorId="0" shapeId="0" xr:uid="{00000000-0006-0000-2C00-000031000000}">
      <text>
        <r>
          <rPr>
            <b/>
            <sz val="9"/>
            <color indexed="81"/>
            <rFont val="ＭＳ Ｐゴシック"/>
            <family val="3"/>
            <charset val="128"/>
          </rPr>
          <t>燃料供給量を入力してください。</t>
        </r>
      </text>
    </comment>
    <comment ref="L30" authorId="0" shapeId="0" xr:uid="{00000000-0006-0000-2C00-000032000000}">
      <text>
        <r>
          <rPr>
            <b/>
            <sz val="9"/>
            <color indexed="81"/>
            <rFont val="ＭＳ Ｐゴシック"/>
            <family val="3"/>
            <charset val="128"/>
          </rPr>
          <t>燃料供給金額を入力してください。</t>
        </r>
      </text>
    </comment>
    <comment ref="A31" authorId="0" shapeId="0" xr:uid="{810879E6-A19D-4731-8536-6BDC4332322B}">
      <text>
        <r>
          <rPr>
            <b/>
            <sz val="9"/>
            <color indexed="81"/>
            <rFont val="ＭＳ Ｐゴシック"/>
            <family val="3"/>
            <charset val="128"/>
          </rPr>
          <t>燃料供給年月日を入力してください。</t>
        </r>
      </text>
    </comment>
    <comment ref="E31" authorId="0" shapeId="0" xr:uid="{00000000-0006-0000-2C00-000034000000}">
      <text>
        <r>
          <rPr>
            <b/>
            <sz val="9"/>
            <color indexed="81"/>
            <rFont val="ＭＳ Ｐゴシック"/>
            <family val="3"/>
            <charset val="128"/>
          </rPr>
          <t>自動車登録番号を入力してください。</t>
        </r>
      </text>
    </comment>
    <comment ref="I31" authorId="0" shapeId="0" xr:uid="{00000000-0006-0000-2C00-000035000000}">
      <text>
        <r>
          <rPr>
            <b/>
            <sz val="9"/>
            <color indexed="81"/>
            <rFont val="ＭＳ Ｐゴシック"/>
            <family val="3"/>
            <charset val="128"/>
          </rPr>
          <t>燃料供給量を入力してください。</t>
        </r>
      </text>
    </comment>
    <comment ref="L31" authorId="0" shapeId="0" xr:uid="{00000000-0006-0000-2C00-000036000000}">
      <text>
        <r>
          <rPr>
            <b/>
            <sz val="9"/>
            <color indexed="81"/>
            <rFont val="ＭＳ Ｐゴシック"/>
            <family val="3"/>
            <charset val="128"/>
          </rPr>
          <t>燃料供給金額を入力してください。</t>
        </r>
      </text>
    </comment>
    <comment ref="A32" authorId="0" shapeId="0" xr:uid="{24B6E56D-1EBF-41EF-AA16-DCA40C1A7B62}">
      <text>
        <r>
          <rPr>
            <b/>
            <sz val="9"/>
            <color indexed="81"/>
            <rFont val="ＭＳ Ｐゴシック"/>
            <family val="3"/>
            <charset val="128"/>
          </rPr>
          <t>燃料供給年月日を入力してください。</t>
        </r>
      </text>
    </comment>
    <comment ref="E32" authorId="0" shapeId="0" xr:uid="{00000000-0006-0000-2C00-000038000000}">
      <text>
        <r>
          <rPr>
            <b/>
            <sz val="9"/>
            <color indexed="81"/>
            <rFont val="ＭＳ Ｐゴシック"/>
            <family val="3"/>
            <charset val="128"/>
          </rPr>
          <t>自動車登録番号を入力してください。</t>
        </r>
      </text>
    </comment>
    <comment ref="I32" authorId="0" shapeId="0" xr:uid="{00000000-0006-0000-2C00-000039000000}">
      <text>
        <r>
          <rPr>
            <b/>
            <sz val="9"/>
            <color indexed="81"/>
            <rFont val="ＭＳ Ｐゴシック"/>
            <family val="3"/>
            <charset val="128"/>
          </rPr>
          <t>燃料供給量を入力してください。</t>
        </r>
      </text>
    </comment>
    <comment ref="L32" authorId="0" shapeId="0" xr:uid="{00000000-0006-0000-2C00-00003A000000}">
      <text>
        <r>
          <rPr>
            <b/>
            <sz val="9"/>
            <color indexed="81"/>
            <rFont val="ＭＳ Ｐゴシック"/>
            <family val="3"/>
            <charset val="128"/>
          </rPr>
          <t>燃料供給金額を入力してください。</t>
        </r>
      </text>
    </comment>
    <comment ref="A33" authorId="0" shapeId="0" xr:uid="{ACFC35E5-4AE9-4D69-8466-CBFCE5B392DD}">
      <text>
        <r>
          <rPr>
            <b/>
            <sz val="9"/>
            <color indexed="81"/>
            <rFont val="ＭＳ Ｐゴシック"/>
            <family val="3"/>
            <charset val="128"/>
          </rPr>
          <t>燃料供給年月日を入力してください。</t>
        </r>
      </text>
    </comment>
    <comment ref="E33" authorId="0" shapeId="0" xr:uid="{00000000-0006-0000-2C00-00003C000000}">
      <text>
        <r>
          <rPr>
            <b/>
            <sz val="9"/>
            <color indexed="81"/>
            <rFont val="ＭＳ Ｐゴシック"/>
            <family val="3"/>
            <charset val="128"/>
          </rPr>
          <t>自動車登録番号を入力してください。</t>
        </r>
      </text>
    </comment>
    <comment ref="I33" authorId="0" shapeId="0" xr:uid="{00000000-0006-0000-2C00-00003D000000}">
      <text>
        <r>
          <rPr>
            <b/>
            <sz val="9"/>
            <color indexed="81"/>
            <rFont val="ＭＳ Ｐゴシック"/>
            <family val="3"/>
            <charset val="128"/>
          </rPr>
          <t>燃料供給量を入力してください。</t>
        </r>
      </text>
    </comment>
    <comment ref="L33" authorId="0" shapeId="0" xr:uid="{00000000-0006-0000-2C00-00003E000000}">
      <text>
        <r>
          <rPr>
            <b/>
            <sz val="9"/>
            <color indexed="81"/>
            <rFont val="ＭＳ Ｐゴシック"/>
            <family val="3"/>
            <charset val="128"/>
          </rPr>
          <t>燃料供給金額を入力してください。</t>
        </r>
      </text>
    </comment>
    <comment ref="A34" authorId="0" shapeId="0" xr:uid="{E433051E-5981-46CE-A069-7D735C507287}">
      <text>
        <r>
          <rPr>
            <b/>
            <sz val="9"/>
            <color indexed="81"/>
            <rFont val="ＭＳ Ｐゴシック"/>
            <family val="3"/>
            <charset val="128"/>
          </rPr>
          <t>燃料供給年月日を入力してください。</t>
        </r>
      </text>
    </comment>
    <comment ref="E34" authorId="0" shapeId="0" xr:uid="{00000000-0006-0000-2C00-000040000000}">
      <text>
        <r>
          <rPr>
            <b/>
            <sz val="9"/>
            <color indexed="81"/>
            <rFont val="ＭＳ Ｐゴシック"/>
            <family val="3"/>
            <charset val="128"/>
          </rPr>
          <t>自動車登録番号を入力してください。</t>
        </r>
      </text>
    </comment>
    <comment ref="I34" authorId="0" shapeId="0" xr:uid="{00000000-0006-0000-2C00-000041000000}">
      <text>
        <r>
          <rPr>
            <b/>
            <sz val="9"/>
            <color indexed="81"/>
            <rFont val="ＭＳ Ｐゴシック"/>
            <family val="3"/>
            <charset val="128"/>
          </rPr>
          <t>燃料供給量を入力してください。</t>
        </r>
      </text>
    </comment>
    <comment ref="L34" authorId="0" shapeId="0" xr:uid="{00000000-0006-0000-2C00-000042000000}">
      <text>
        <r>
          <rPr>
            <b/>
            <sz val="9"/>
            <color indexed="81"/>
            <rFont val="ＭＳ Ｐゴシック"/>
            <family val="3"/>
            <charset val="128"/>
          </rPr>
          <t>燃料供給金額を入力してください。</t>
        </r>
      </text>
    </comment>
    <comment ref="A35" authorId="0" shapeId="0" xr:uid="{8E7F03BA-A21D-443E-93F1-6DBFF2D498AF}">
      <text>
        <r>
          <rPr>
            <b/>
            <sz val="9"/>
            <color indexed="81"/>
            <rFont val="ＭＳ Ｐゴシック"/>
            <family val="3"/>
            <charset val="128"/>
          </rPr>
          <t>燃料供給年月日を入力してください。</t>
        </r>
      </text>
    </comment>
    <comment ref="E35" authorId="0" shapeId="0" xr:uid="{00000000-0006-0000-2C00-000044000000}">
      <text>
        <r>
          <rPr>
            <b/>
            <sz val="9"/>
            <color indexed="81"/>
            <rFont val="ＭＳ Ｐゴシック"/>
            <family val="3"/>
            <charset val="128"/>
          </rPr>
          <t>自動車登録番号を入力してください。</t>
        </r>
      </text>
    </comment>
    <comment ref="I35" authorId="0" shapeId="0" xr:uid="{00000000-0006-0000-2C00-000045000000}">
      <text>
        <r>
          <rPr>
            <b/>
            <sz val="9"/>
            <color indexed="81"/>
            <rFont val="ＭＳ Ｐゴシック"/>
            <family val="3"/>
            <charset val="128"/>
          </rPr>
          <t>燃料供給量を入力してください。</t>
        </r>
      </text>
    </comment>
    <comment ref="L35" authorId="0" shapeId="0" xr:uid="{00000000-0006-0000-2C00-000046000000}">
      <text>
        <r>
          <rPr>
            <b/>
            <sz val="9"/>
            <color indexed="81"/>
            <rFont val="ＭＳ Ｐゴシック"/>
            <family val="3"/>
            <charset val="128"/>
          </rPr>
          <t>燃料供給金額を入力してください。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D00-000001000000}">
      <text>
        <r>
          <rPr>
            <b/>
            <sz val="9"/>
            <color indexed="81"/>
            <rFont val="ＭＳ Ｐゴシック"/>
            <family val="3"/>
            <charset val="128"/>
          </rPr>
          <t>証明年月日を入力してください。</t>
        </r>
      </text>
    </comment>
    <comment ref="F15" authorId="0" shapeId="0" xr:uid="{00000000-0006-0000-2D00-000002000000}">
      <text>
        <r>
          <rPr>
            <b/>
            <sz val="9"/>
            <color indexed="81"/>
            <rFont val="ＭＳ Ｐゴシック"/>
            <family val="3"/>
            <charset val="128"/>
          </rPr>
          <t>運転手の氏名及び住所を入力してください。</t>
        </r>
      </text>
    </comment>
    <comment ref="A19" authorId="0" shapeId="0" xr:uid="{00000000-0006-0000-2D00-000003000000}">
      <text>
        <r>
          <rPr>
            <b/>
            <sz val="9"/>
            <color indexed="81"/>
            <rFont val="ＭＳ Ｐゴシック"/>
            <family val="3"/>
            <charset val="128"/>
          </rPr>
          <t>雇用年月日を入力してください。</t>
        </r>
      </text>
    </comment>
    <comment ref="E19" authorId="0" shapeId="0" xr:uid="{00000000-0006-0000-2D00-000004000000}">
      <text>
        <r>
          <rPr>
            <b/>
            <sz val="9"/>
            <color indexed="81"/>
            <rFont val="ＭＳ Ｐゴシック"/>
            <family val="3"/>
            <charset val="128"/>
          </rPr>
          <t>報酬の額を入力してください。</t>
        </r>
      </text>
    </comment>
    <comment ref="A20" authorId="0" shapeId="0" xr:uid="{13E0B83E-70BF-41D2-B555-E47F9377F14A}">
      <text>
        <r>
          <rPr>
            <b/>
            <sz val="9"/>
            <color indexed="81"/>
            <rFont val="ＭＳ Ｐゴシック"/>
            <family val="3"/>
            <charset val="128"/>
          </rPr>
          <t>雇用年月日を入力してください。</t>
        </r>
      </text>
    </comment>
    <comment ref="E20" authorId="0" shapeId="0" xr:uid="{00000000-0006-0000-2D00-000006000000}">
      <text>
        <r>
          <rPr>
            <b/>
            <sz val="9"/>
            <color indexed="81"/>
            <rFont val="ＭＳ Ｐゴシック"/>
            <family val="3"/>
            <charset val="128"/>
          </rPr>
          <t>報酬の額を入力してください。</t>
        </r>
      </text>
    </comment>
    <comment ref="A21" authorId="0" shapeId="0" xr:uid="{5B272C92-33D8-47CE-B969-1D31A09758B8}">
      <text>
        <r>
          <rPr>
            <b/>
            <sz val="9"/>
            <color indexed="81"/>
            <rFont val="ＭＳ Ｐゴシック"/>
            <family val="3"/>
            <charset val="128"/>
          </rPr>
          <t>雇用年月日を入力してください。</t>
        </r>
      </text>
    </comment>
    <comment ref="E21" authorId="0" shapeId="0" xr:uid="{00000000-0006-0000-2D00-000008000000}">
      <text>
        <r>
          <rPr>
            <b/>
            <sz val="9"/>
            <color indexed="81"/>
            <rFont val="ＭＳ Ｐゴシック"/>
            <family val="3"/>
            <charset val="128"/>
          </rPr>
          <t>報酬の額を入力してください。</t>
        </r>
      </text>
    </comment>
    <comment ref="A22" authorId="0" shapeId="0" xr:uid="{A8181B8C-2B29-4BDB-A4C4-A2F7516F22E6}">
      <text>
        <r>
          <rPr>
            <b/>
            <sz val="9"/>
            <color indexed="81"/>
            <rFont val="ＭＳ Ｐゴシック"/>
            <family val="3"/>
            <charset val="128"/>
          </rPr>
          <t>雇用年月日を入力してください。</t>
        </r>
      </text>
    </comment>
    <comment ref="E22" authorId="0" shapeId="0" xr:uid="{00000000-0006-0000-2D00-00000A000000}">
      <text>
        <r>
          <rPr>
            <b/>
            <sz val="9"/>
            <color indexed="81"/>
            <rFont val="ＭＳ Ｐゴシック"/>
            <family val="3"/>
            <charset val="128"/>
          </rPr>
          <t>報酬の額を入力してください。</t>
        </r>
      </text>
    </comment>
    <comment ref="A23" authorId="0" shapeId="0" xr:uid="{6C7CB225-9009-44BB-A634-2A8C4E04DEE9}">
      <text>
        <r>
          <rPr>
            <b/>
            <sz val="9"/>
            <color indexed="81"/>
            <rFont val="ＭＳ Ｐゴシック"/>
            <family val="3"/>
            <charset val="128"/>
          </rPr>
          <t>雇用年月日を入力してください。</t>
        </r>
      </text>
    </comment>
    <comment ref="E23" authorId="0" shapeId="0" xr:uid="{00000000-0006-0000-2D00-00000C000000}">
      <text>
        <r>
          <rPr>
            <b/>
            <sz val="9"/>
            <color indexed="81"/>
            <rFont val="ＭＳ Ｐゴシック"/>
            <family val="3"/>
            <charset val="128"/>
          </rPr>
          <t>報酬の額を入力してください。</t>
        </r>
      </text>
    </comment>
    <comment ref="A24" authorId="0" shapeId="0" xr:uid="{0CBCB4F3-F5D9-4E43-A78F-226498E6B787}">
      <text>
        <r>
          <rPr>
            <b/>
            <sz val="9"/>
            <color indexed="81"/>
            <rFont val="ＭＳ Ｐゴシック"/>
            <family val="3"/>
            <charset val="128"/>
          </rPr>
          <t>雇用年月日を入力してください。</t>
        </r>
      </text>
    </comment>
    <comment ref="E24" authorId="0" shapeId="0" xr:uid="{00000000-0006-0000-2D00-00000E000000}">
      <text>
        <r>
          <rPr>
            <b/>
            <sz val="9"/>
            <color indexed="81"/>
            <rFont val="ＭＳ Ｐゴシック"/>
            <family val="3"/>
            <charset val="128"/>
          </rPr>
          <t>報酬の額を入力してください。</t>
        </r>
      </text>
    </comment>
    <comment ref="A25" authorId="0" shapeId="0" xr:uid="{DD0009CE-630C-49DF-86EB-F02AE6DE313F}">
      <text>
        <r>
          <rPr>
            <b/>
            <sz val="9"/>
            <color indexed="81"/>
            <rFont val="ＭＳ Ｐゴシック"/>
            <family val="3"/>
            <charset val="128"/>
          </rPr>
          <t>雇用年月日を入力してください。</t>
        </r>
      </text>
    </comment>
    <comment ref="E25" authorId="0" shapeId="0" xr:uid="{00000000-0006-0000-2D00-000010000000}">
      <text>
        <r>
          <rPr>
            <b/>
            <sz val="9"/>
            <color indexed="81"/>
            <rFont val="ＭＳ Ｐゴシック"/>
            <family val="3"/>
            <charset val="128"/>
          </rPr>
          <t>報酬の額を入力してください。</t>
        </r>
      </text>
    </comment>
    <comment ref="A26" authorId="0" shapeId="0" xr:uid="{94A8AB4E-1083-48F6-9B25-ABEF99D57DB3}">
      <text>
        <r>
          <rPr>
            <b/>
            <sz val="9"/>
            <color indexed="81"/>
            <rFont val="ＭＳ Ｐゴシック"/>
            <family val="3"/>
            <charset val="128"/>
          </rPr>
          <t>雇用年月日を入力してください。</t>
        </r>
      </text>
    </comment>
    <comment ref="E26" authorId="0" shapeId="0" xr:uid="{00000000-0006-0000-2D00-000012000000}">
      <text>
        <r>
          <rPr>
            <b/>
            <sz val="9"/>
            <color indexed="81"/>
            <rFont val="ＭＳ Ｐゴシック"/>
            <family val="3"/>
            <charset val="128"/>
          </rPr>
          <t>報酬の額を入力してください。</t>
        </r>
      </text>
    </comment>
    <comment ref="A27" authorId="0" shapeId="0" xr:uid="{4DB04273-B465-4CE3-96D8-AB1E3E666EC2}">
      <text>
        <r>
          <rPr>
            <b/>
            <sz val="9"/>
            <color indexed="81"/>
            <rFont val="ＭＳ Ｐゴシック"/>
            <family val="3"/>
            <charset val="128"/>
          </rPr>
          <t>雇用年月日を入力してください。</t>
        </r>
      </text>
    </comment>
    <comment ref="E27" authorId="0" shapeId="0" xr:uid="{00000000-0006-0000-2D00-000014000000}">
      <text>
        <r>
          <rPr>
            <b/>
            <sz val="9"/>
            <color indexed="81"/>
            <rFont val="ＭＳ Ｐゴシック"/>
            <family val="3"/>
            <charset val="128"/>
          </rPr>
          <t>報酬の額を入力してください。</t>
        </r>
      </text>
    </comment>
    <comment ref="A28" authorId="0" shapeId="0" xr:uid="{26FBCE33-8D4D-41FA-9477-A131ADEECC7C}">
      <text>
        <r>
          <rPr>
            <b/>
            <sz val="9"/>
            <color indexed="81"/>
            <rFont val="ＭＳ Ｐゴシック"/>
            <family val="3"/>
            <charset val="128"/>
          </rPr>
          <t>雇用年月日を入力してください。</t>
        </r>
      </text>
    </comment>
    <comment ref="E28" authorId="0" shapeId="0" xr:uid="{00000000-0006-0000-2D00-000016000000}">
      <text>
        <r>
          <rPr>
            <b/>
            <sz val="9"/>
            <color indexed="81"/>
            <rFont val="ＭＳ Ｐゴシック"/>
            <family val="3"/>
            <charset val="128"/>
          </rPr>
          <t>報酬の額を入力してください。</t>
        </r>
      </text>
    </comment>
    <comment ref="A29" authorId="0" shapeId="0" xr:uid="{D0CE84BE-5E72-4321-8738-640C1ACCEBF7}">
      <text>
        <r>
          <rPr>
            <b/>
            <sz val="9"/>
            <color indexed="81"/>
            <rFont val="ＭＳ Ｐゴシック"/>
            <family val="3"/>
            <charset val="128"/>
          </rPr>
          <t>雇用年月日を入力してください。</t>
        </r>
      </text>
    </comment>
    <comment ref="E29" authorId="0" shapeId="0" xr:uid="{00000000-0006-0000-2D00-000018000000}">
      <text>
        <r>
          <rPr>
            <b/>
            <sz val="9"/>
            <color indexed="81"/>
            <rFont val="ＭＳ Ｐゴシック"/>
            <family val="3"/>
            <charset val="128"/>
          </rPr>
          <t>報酬の額を入力してください。</t>
        </r>
      </text>
    </comment>
    <comment ref="A30" authorId="0" shapeId="0" xr:uid="{63DAD2FD-7C81-4D13-992F-0EDE0B0F1261}">
      <text>
        <r>
          <rPr>
            <b/>
            <sz val="9"/>
            <color indexed="81"/>
            <rFont val="ＭＳ Ｐゴシック"/>
            <family val="3"/>
            <charset val="128"/>
          </rPr>
          <t>雇用年月日を入力してください。</t>
        </r>
      </text>
    </comment>
    <comment ref="E30" authorId="0" shapeId="0" xr:uid="{00000000-0006-0000-2D00-00001A000000}">
      <text>
        <r>
          <rPr>
            <b/>
            <sz val="9"/>
            <color indexed="81"/>
            <rFont val="ＭＳ Ｐゴシック"/>
            <family val="3"/>
            <charset val="128"/>
          </rPr>
          <t>報酬の額を入力してください。</t>
        </r>
      </text>
    </comment>
    <comment ref="A31" authorId="0" shapeId="0" xr:uid="{A27D2EB2-F60C-4BAD-9420-1BA14B5079DC}">
      <text>
        <r>
          <rPr>
            <b/>
            <sz val="9"/>
            <color indexed="81"/>
            <rFont val="ＭＳ Ｐゴシック"/>
            <family val="3"/>
            <charset val="128"/>
          </rPr>
          <t>雇用年月日を入力してください。</t>
        </r>
      </text>
    </comment>
    <comment ref="E31" authorId="0" shapeId="0" xr:uid="{00000000-0006-0000-2D00-00001C000000}">
      <text>
        <r>
          <rPr>
            <b/>
            <sz val="9"/>
            <color indexed="81"/>
            <rFont val="ＭＳ Ｐゴシック"/>
            <family val="3"/>
            <charset val="128"/>
          </rPr>
          <t>報酬の額を入力してください。</t>
        </r>
      </text>
    </comment>
    <comment ref="A32" authorId="0" shapeId="0" xr:uid="{BF71CE25-7B64-4E7A-8E23-4433A66E6B58}">
      <text>
        <r>
          <rPr>
            <b/>
            <sz val="9"/>
            <color indexed="81"/>
            <rFont val="ＭＳ Ｐゴシック"/>
            <family val="3"/>
            <charset val="128"/>
          </rPr>
          <t>雇用年月日を入力してください。</t>
        </r>
      </text>
    </comment>
    <comment ref="E32" authorId="0" shapeId="0" xr:uid="{00000000-0006-0000-2D00-00001E000000}">
      <text>
        <r>
          <rPr>
            <b/>
            <sz val="9"/>
            <color indexed="81"/>
            <rFont val="ＭＳ Ｐゴシック"/>
            <family val="3"/>
            <charset val="128"/>
          </rPr>
          <t>報酬の額を入力してください。</t>
        </r>
      </text>
    </comment>
    <comment ref="A33" authorId="0" shapeId="0" xr:uid="{9987ECA7-01ED-4F66-997E-D03F062111ED}">
      <text>
        <r>
          <rPr>
            <b/>
            <sz val="9"/>
            <color indexed="81"/>
            <rFont val="ＭＳ Ｐゴシック"/>
            <family val="3"/>
            <charset val="128"/>
          </rPr>
          <t>雇用年月日を入力してください。</t>
        </r>
      </text>
    </comment>
    <comment ref="E33" authorId="0" shapeId="0" xr:uid="{00000000-0006-0000-2D00-000020000000}">
      <text>
        <r>
          <rPr>
            <b/>
            <sz val="9"/>
            <color indexed="81"/>
            <rFont val="ＭＳ Ｐゴシック"/>
            <family val="3"/>
            <charset val="128"/>
          </rPr>
          <t>報酬の額を入力してください。</t>
        </r>
      </text>
    </comment>
    <comment ref="A34" authorId="0" shapeId="0" xr:uid="{4DDB7456-1676-4EF3-A691-4A49703B31F0}">
      <text>
        <r>
          <rPr>
            <b/>
            <sz val="9"/>
            <color indexed="81"/>
            <rFont val="ＭＳ Ｐゴシック"/>
            <family val="3"/>
            <charset val="128"/>
          </rPr>
          <t>雇用年月日を入力してください。</t>
        </r>
      </text>
    </comment>
    <comment ref="E34" authorId="0" shapeId="0" xr:uid="{00000000-0006-0000-2D00-000022000000}">
      <text>
        <r>
          <rPr>
            <b/>
            <sz val="9"/>
            <color indexed="81"/>
            <rFont val="ＭＳ Ｐゴシック"/>
            <family val="3"/>
            <charset val="128"/>
          </rPr>
          <t>報酬の額を入力してください。</t>
        </r>
      </text>
    </comment>
    <comment ref="A35" authorId="0" shapeId="0" xr:uid="{F2E9C2AB-C7C7-4919-81C1-5FD8B7C0B9FD}">
      <text>
        <r>
          <rPr>
            <b/>
            <sz val="9"/>
            <color indexed="81"/>
            <rFont val="ＭＳ Ｐゴシック"/>
            <family val="3"/>
            <charset val="128"/>
          </rPr>
          <t>雇用年月日を入力してください。</t>
        </r>
      </text>
    </comment>
    <comment ref="E35" authorId="0" shapeId="0" xr:uid="{00000000-0006-0000-2D00-000024000000}">
      <text>
        <r>
          <rPr>
            <b/>
            <sz val="9"/>
            <color indexed="81"/>
            <rFont val="ＭＳ Ｐゴシック"/>
            <family val="3"/>
            <charset val="128"/>
          </rPr>
          <t>報酬の額を入力してください。</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3300-000001000000}">
      <text>
        <r>
          <rPr>
            <b/>
            <sz val="9"/>
            <color indexed="81"/>
            <rFont val="ＭＳ Ｐゴシック"/>
            <family val="3"/>
            <charset val="128"/>
          </rPr>
          <t xml:space="preserve">届出年月日を入力してください。
</t>
        </r>
      </text>
    </comment>
    <comment ref="D26" authorId="0" shapeId="0" xr:uid="{00000000-0006-0000-3300-000002000000}">
      <text>
        <r>
          <rPr>
            <b/>
            <sz val="9"/>
            <color indexed="81"/>
            <rFont val="ＭＳ Ｐゴシック"/>
            <family val="3"/>
            <charset val="128"/>
          </rPr>
          <t>入力してください。</t>
        </r>
      </text>
    </comment>
    <comment ref="A27" authorId="0" shapeId="0" xr:uid="{00000000-0006-0000-3300-000003000000}">
      <text>
        <r>
          <rPr>
            <b/>
            <sz val="9"/>
            <color indexed="81"/>
            <rFont val="ＭＳ Ｐゴシック"/>
            <family val="3"/>
            <charset val="128"/>
          </rPr>
          <t xml:space="preserve">契約年月日を入力してください。
</t>
        </r>
      </text>
    </comment>
    <comment ref="I27" authorId="0" shapeId="0" xr:uid="{00000000-0006-0000-3300-000004000000}">
      <text>
        <r>
          <rPr>
            <b/>
            <sz val="9"/>
            <color indexed="81"/>
            <rFont val="ＭＳ Ｐゴシック"/>
            <family val="3"/>
            <charset val="128"/>
          </rPr>
          <t>作成契約枚数を入力してください。</t>
        </r>
      </text>
    </comment>
    <comment ref="L27" authorId="0" shapeId="0" xr:uid="{00000000-0006-0000-3300-000005000000}">
      <text>
        <r>
          <rPr>
            <b/>
            <sz val="9"/>
            <color indexed="81"/>
            <rFont val="ＭＳ Ｐゴシック"/>
            <family val="3"/>
            <charset val="128"/>
          </rPr>
          <t>作成契約金額を入力してください。</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3400-000001000000}">
      <text>
        <r>
          <rPr>
            <b/>
            <sz val="9"/>
            <color indexed="81"/>
            <rFont val="ＭＳ Ｐゴシック"/>
            <family val="3"/>
            <charset val="128"/>
          </rPr>
          <t>申請年月日を入力してください。</t>
        </r>
      </text>
    </comment>
    <comment ref="G19" authorId="0" shapeId="0" xr:uid="{00000000-0006-0000-3400-000002000000}">
      <text>
        <r>
          <rPr>
            <b/>
            <sz val="9"/>
            <color indexed="81"/>
            <rFont val="ＭＳ Ｐゴシック"/>
            <family val="3"/>
            <charset val="128"/>
          </rPr>
          <t>契約年月日を入力してください。</t>
        </r>
      </text>
    </comment>
    <comment ref="B22" authorId="0" shapeId="0" xr:uid="{00000000-0006-0000-3400-000003000000}">
      <text>
        <r>
          <rPr>
            <b/>
            <sz val="9"/>
            <color indexed="81"/>
            <rFont val="ＭＳ Ｐゴシック"/>
            <family val="3"/>
            <charset val="128"/>
          </rPr>
          <t>もれなく記入してください。</t>
        </r>
      </text>
    </comment>
    <comment ref="E26" authorId="0" shapeId="0" xr:uid="{00000000-0006-0000-3400-000004000000}">
      <text>
        <r>
          <rPr>
            <b/>
            <sz val="9"/>
            <color indexed="81"/>
            <rFont val="ＭＳ Ｐゴシック"/>
            <family val="3"/>
            <charset val="128"/>
          </rPr>
          <t>確認申請枚数を入力してください。</t>
        </r>
      </text>
    </comment>
    <comment ref="F29" authorId="0" shapeId="0" xr:uid="{00000000-0006-0000-3400-000005000000}">
      <text>
        <r>
          <rPr>
            <b/>
            <sz val="9"/>
            <color indexed="81"/>
            <rFont val="ＭＳ Ｐゴシック"/>
            <family val="3"/>
            <charset val="128"/>
          </rPr>
          <t>入力してください。</t>
        </r>
      </text>
    </comment>
    <comment ref="J29" authorId="0" shapeId="0" xr:uid="{00000000-0006-0000-3400-000006000000}">
      <text>
        <r>
          <rPr>
            <b/>
            <sz val="9"/>
            <color indexed="81"/>
            <rFont val="ＭＳ Ｐゴシック"/>
            <family val="3"/>
            <charset val="128"/>
          </rPr>
          <t>入力してください。</t>
        </r>
      </text>
    </comment>
    <comment ref="F30" authorId="0" shapeId="0" xr:uid="{00000000-0006-0000-3400-000007000000}">
      <text>
        <r>
          <rPr>
            <b/>
            <sz val="9"/>
            <color indexed="81"/>
            <rFont val="ＭＳ Ｐゴシック"/>
            <family val="3"/>
            <charset val="128"/>
          </rPr>
          <t>入力してください。</t>
        </r>
      </text>
    </comment>
    <comment ref="J30" authorId="0" shapeId="0" xr:uid="{00000000-0006-0000-3400-000008000000}">
      <text>
        <r>
          <rPr>
            <b/>
            <sz val="9"/>
            <color indexed="81"/>
            <rFont val="ＭＳ Ｐゴシック"/>
            <family val="3"/>
            <charset val="128"/>
          </rPr>
          <t>入力してください。</t>
        </r>
      </text>
    </comment>
    <comment ref="F31" authorId="0" shapeId="0" xr:uid="{00000000-0006-0000-3400-000009000000}">
      <text>
        <r>
          <rPr>
            <b/>
            <sz val="9"/>
            <color indexed="81"/>
            <rFont val="ＭＳ Ｐゴシック"/>
            <family val="3"/>
            <charset val="128"/>
          </rPr>
          <t>入力してください。</t>
        </r>
      </text>
    </comment>
    <comment ref="J31" authorId="0" shapeId="0" xr:uid="{00000000-0006-0000-3400-00000A000000}">
      <text>
        <r>
          <rPr>
            <b/>
            <sz val="9"/>
            <color indexed="81"/>
            <rFont val="ＭＳ Ｐゴシック"/>
            <family val="3"/>
            <charset val="128"/>
          </rPr>
          <t>入力してください。</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9" authorId="0" shapeId="0" xr:uid="{00000000-0006-0000-3500-000001000000}">
      <text>
        <r>
          <rPr>
            <b/>
            <sz val="9"/>
            <color indexed="81"/>
            <rFont val="ＭＳ Ｐゴシック"/>
            <family val="3"/>
            <charset val="128"/>
          </rPr>
          <t>確認枚数を入力してください。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201user</author>
    <author>HP Customer</author>
  </authors>
  <commentList>
    <comment ref="C2" authorId="0" shapeId="0" xr:uid="{00000000-0006-0000-0200-000001000000}">
      <text>
        <r>
          <rPr>
            <b/>
            <sz val="9"/>
            <color indexed="81"/>
            <rFont val="ＭＳ Ｐゴシック"/>
            <family val="3"/>
            <charset val="128"/>
          </rPr>
          <t>西暦で入力してください。</t>
        </r>
      </text>
    </comment>
    <comment ref="D2" authorId="1" shapeId="0" xr:uid="{00000000-0006-0000-0200-000002000000}">
      <text>
        <r>
          <rPr>
            <b/>
            <sz val="9"/>
            <color indexed="81"/>
            <rFont val="MS P ゴシック"/>
            <family val="3"/>
            <charset val="128"/>
          </rPr>
          <t>令和への対応は暫定であり、2019年を和暦変換すると、すべて令和となってしまう設定なので、御留意ください。（本シートにおいて同じ。）</t>
        </r>
      </text>
    </comment>
    <comment ref="E2" authorId="0" shapeId="0" xr:uid="{00000000-0006-0000-0200-000003000000}">
      <text>
        <r>
          <rPr>
            <b/>
            <sz val="9"/>
            <color indexed="81"/>
            <rFont val="ＭＳ Ｐゴシック"/>
            <family val="3"/>
            <charset val="128"/>
          </rPr>
          <t>西暦で入力してください。</t>
        </r>
      </text>
    </comment>
    <comment ref="F2" authorId="1" shapeId="0" xr:uid="{00000000-0006-0000-0200-000004000000}">
      <text>
        <r>
          <rPr>
            <b/>
            <sz val="9"/>
            <color indexed="81"/>
            <rFont val="MS P ゴシック"/>
            <family val="3"/>
            <charset val="128"/>
          </rPr>
          <t>令和への対応は暫定であり、2019年を和暦変換すると、すべて令和となってしまう設定なので、御留意ください。（本シートにおいて同じ。）</t>
        </r>
      </text>
    </comment>
    <comment ref="G2" authorId="0" shapeId="0" xr:uid="{00000000-0006-0000-0200-000005000000}">
      <text>
        <r>
          <rPr>
            <b/>
            <sz val="9"/>
            <color indexed="81"/>
            <rFont val="ＭＳ Ｐゴシック"/>
            <family val="3"/>
            <charset val="128"/>
          </rPr>
          <t>　開票立会人は、候補者が各開票区における選挙人名簿に登録された者から本人の承諾を得て、１人を定め、６月２日（木）１７時までに届け出ることとなっています。</t>
        </r>
      </text>
    </comment>
    <comment ref="M2" authorId="0" shapeId="0" xr:uid="{00000000-0006-0000-0200-000006000000}">
      <text>
        <r>
          <rPr>
            <b/>
            <sz val="9"/>
            <color indexed="81"/>
            <rFont val="ＭＳ Ｐゴシック"/>
            <family val="3"/>
            <charset val="128"/>
          </rPr>
          <t>　和暦で入力してください。</t>
        </r>
        <r>
          <rPr>
            <sz val="9"/>
            <color indexed="81"/>
            <rFont val="ＭＳ Ｐゴシック"/>
            <family val="3"/>
            <charset val="128"/>
          </rPr>
          <t xml:space="preserve">
</t>
        </r>
      </text>
    </comment>
    <comment ref="C3" authorId="0" shapeId="0" xr:uid="{00000000-0006-0000-0200-000007000000}">
      <text>
        <r>
          <rPr>
            <b/>
            <sz val="9"/>
            <color indexed="81"/>
            <rFont val="ＭＳ Ｐゴシック"/>
            <family val="3"/>
            <charset val="128"/>
          </rPr>
          <t xml:space="preserve">西暦で入力してください。
</t>
        </r>
      </text>
    </comment>
    <comment ref="L3" authorId="2" shapeId="0" xr:uid="{00000000-0006-0000-0200-000008000000}">
      <text>
        <r>
          <rPr>
            <b/>
            <sz val="9"/>
            <color indexed="81"/>
            <rFont val="ＭＳ Ｐゴシック"/>
            <family val="3"/>
            <charset val="128"/>
          </rPr>
          <t>昭和は「S」、平成は「H」を選択。</t>
        </r>
      </text>
    </comment>
    <comment ref="M3" authorId="0" shapeId="0" xr:uid="{00000000-0006-0000-0200-000009000000}">
      <text>
        <r>
          <rPr>
            <b/>
            <sz val="9"/>
            <color indexed="81"/>
            <rFont val="ＭＳ Ｐゴシック"/>
            <family val="3"/>
            <charset val="128"/>
          </rPr>
          <t>和暦で入力してください。以下同じ。</t>
        </r>
      </text>
    </comment>
    <comment ref="P3" authorId="0" shapeId="0" xr:uid="{00000000-0006-0000-0200-00000A000000}">
      <text>
        <r>
          <rPr>
            <b/>
            <sz val="9"/>
            <color indexed="81"/>
            <rFont val="ＭＳ Ｐゴシック"/>
            <family val="3"/>
            <charset val="128"/>
          </rPr>
          <t>このセルは修正しないでください。</t>
        </r>
      </text>
    </comment>
    <comment ref="Q3" authorId="0" shapeId="0" xr:uid="{00000000-0006-0000-0200-00000B000000}">
      <text>
        <r>
          <rPr>
            <b/>
            <sz val="9"/>
            <color indexed="81"/>
            <rFont val="ＭＳ Ｐゴシック"/>
            <family val="3"/>
            <charset val="128"/>
          </rPr>
          <t>このセルは修正しないでください。</t>
        </r>
      </text>
    </comment>
    <comment ref="R3" authorId="0" shapeId="0" xr:uid="{00000000-0006-0000-0200-00000C000000}">
      <text>
        <r>
          <rPr>
            <b/>
            <sz val="9"/>
            <color indexed="81"/>
            <rFont val="ＭＳ Ｐゴシック"/>
            <family val="3"/>
            <charset val="128"/>
          </rPr>
          <t>このセルは修正しないでください。</t>
        </r>
      </text>
    </comment>
    <comment ref="L4" authorId="2" shapeId="0" xr:uid="{00000000-0006-0000-0200-00000D000000}">
      <text>
        <r>
          <rPr>
            <b/>
            <sz val="9"/>
            <color indexed="81"/>
            <rFont val="ＭＳ Ｐゴシック"/>
            <family val="3"/>
            <charset val="128"/>
          </rPr>
          <t>昭和は「S」、平成は「H」を選択。</t>
        </r>
      </text>
    </comment>
    <comment ref="L5" authorId="2" shapeId="0" xr:uid="{00000000-0006-0000-0200-00000E000000}">
      <text>
        <r>
          <rPr>
            <b/>
            <sz val="9"/>
            <color indexed="81"/>
            <rFont val="ＭＳ Ｐゴシック"/>
            <family val="3"/>
            <charset val="128"/>
          </rPr>
          <t>昭和は「S」、平成は「H」を選択。</t>
        </r>
      </text>
    </comment>
    <comment ref="L6" authorId="2" shapeId="0" xr:uid="{00000000-0006-0000-0200-00000F000000}">
      <text>
        <r>
          <rPr>
            <b/>
            <sz val="9"/>
            <color indexed="81"/>
            <rFont val="ＭＳ Ｐゴシック"/>
            <family val="3"/>
            <charset val="128"/>
          </rPr>
          <t>昭和は「S」、平成は「H」を選択。</t>
        </r>
      </text>
    </comment>
    <comment ref="L7" authorId="2" shapeId="0" xr:uid="{00000000-0006-0000-0200-000010000000}">
      <text>
        <r>
          <rPr>
            <b/>
            <sz val="9"/>
            <color indexed="81"/>
            <rFont val="ＭＳ Ｐゴシック"/>
            <family val="3"/>
            <charset val="128"/>
          </rPr>
          <t>昭和は「S」、平成は「H」を選択。</t>
        </r>
      </text>
    </comment>
    <comment ref="L8" authorId="2" shapeId="0" xr:uid="{00000000-0006-0000-0200-000011000000}">
      <text>
        <r>
          <rPr>
            <b/>
            <sz val="9"/>
            <color indexed="81"/>
            <rFont val="ＭＳ Ｐゴシック"/>
            <family val="3"/>
            <charset val="128"/>
          </rPr>
          <t>昭和は「S」、平成は「H」を選択。</t>
        </r>
      </text>
    </comment>
    <comment ref="L9" authorId="2" shapeId="0" xr:uid="{00000000-0006-0000-0200-000012000000}">
      <text>
        <r>
          <rPr>
            <b/>
            <sz val="9"/>
            <color indexed="81"/>
            <rFont val="ＭＳ Ｐゴシック"/>
            <family val="3"/>
            <charset val="128"/>
          </rPr>
          <t>昭和は「S」、平成は「H」を選択。</t>
        </r>
      </text>
    </comment>
    <comment ref="L10" authorId="2" shapeId="0" xr:uid="{00000000-0006-0000-0200-000013000000}">
      <text>
        <r>
          <rPr>
            <b/>
            <sz val="9"/>
            <color indexed="81"/>
            <rFont val="ＭＳ Ｐゴシック"/>
            <family val="3"/>
            <charset val="128"/>
          </rPr>
          <t>昭和は「S」、平成は「H」を選択。</t>
        </r>
      </text>
    </comment>
    <comment ref="L11" authorId="2" shapeId="0" xr:uid="{00000000-0006-0000-0200-000014000000}">
      <text>
        <r>
          <rPr>
            <b/>
            <sz val="9"/>
            <color indexed="81"/>
            <rFont val="ＭＳ Ｐゴシック"/>
            <family val="3"/>
            <charset val="128"/>
          </rPr>
          <t>昭和は「S」、平成は「H」を選択。</t>
        </r>
      </text>
    </comment>
    <comment ref="L12" authorId="2" shapeId="0" xr:uid="{00000000-0006-0000-0200-000015000000}">
      <text>
        <r>
          <rPr>
            <b/>
            <sz val="9"/>
            <color indexed="81"/>
            <rFont val="ＭＳ Ｐゴシック"/>
            <family val="3"/>
            <charset val="128"/>
          </rPr>
          <t>昭和は「S」、平成は「H」を選択。</t>
        </r>
      </text>
    </comment>
    <comment ref="L13" authorId="2" shapeId="0" xr:uid="{00000000-0006-0000-0200-000016000000}">
      <text>
        <r>
          <rPr>
            <b/>
            <sz val="9"/>
            <color indexed="81"/>
            <rFont val="ＭＳ Ｐゴシック"/>
            <family val="3"/>
            <charset val="128"/>
          </rPr>
          <t>昭和は「S」、平成は「H」を選択。</t>
        </r>
      </text>
    </comment>
    <comment ref="L14" authorId="2" shapeId="0" xr:uid="{00000000-0006-0000-0200-000017000000}">
      <text>
        <r>
          <rPr>
            <b/>
            <sz val="9"/>
            <color indexed="81"/>
            <rFont val="ＭＳ Ｐゴシック"/>
            <family val="3"/>
            <charset val="128"/>
          </rPr>
          <t>昭和は「S」、平成は「H」を選択。</t>
        </r>
      </text>
    </comment>
    <comment ref="L15" authorId="2" shapeId="0" xr:uid="{00000000-0006-0000-0200-000018000000}">
      <text>
        <r>
          <rPr>
            <b/>
            <sz val="9"/>
            <color indexed="81"/>
            <rFont val="ＭＳ Ｐゴシック"/>
            <family val="3"/>
            <charset val="128"/>
          </rPr>
          <t>昭和は「S」、平成は「H」を選択。</t>
        </r>
      </text>
    </comment>
    <comment ref="L16" authorId="2" shapeId="0" xr:uid="{00000000-0006-0000-0200-000019000000}">
      <text>
        <r>
          <rPr>
            <b/>
            <sz val="9"/>
            <color indexed="81"/>
            <rFont val="ＭＳ Ｐゴシック"/>
            <family val="3"/>
            <charset val="128"/>
          </rPr>
          <t>昭和は「S」、平成は「H」を選択。</t>
        </r>
      </text>
    </comment>
    <comment ref="L17" authorId="2" shapeId="0" xr:uid="{00000000-0006-0000-0200-00001A000000}">
      <text>
        <r>
          <rPr>
            <b/>
            <sz val="9"/>
            <color indexed="81"/>
            <rFont val="ＭＳ Ｐゴシック"/>
            <family val="3"/>
            <charset val="128"/>
          </rPr>
          <t>昭和は「S」、平成は「H」を選択。</t>
        </r>
      </text>
    </comment>
    <comment ref="L18" authorId="2" shapeId="0" xr:uid="{00000000-0006-0000-0200-00001B000000}">
      <text>
        <r>
          <rPr>
            <b/>
            <sz val="9"/>
            <color indexed="81"/>
            <rFont val="ＭＳ Ｐゴシック"/>
            <family val="3"/>
            <charset val="128"/>
          </rPr>
          <t>昭和は「S」、平成は「H」を選択。</t>
        </r>
      </text>
    </comment>
    <comment ref="L19" authorId="2" shapeId="0" xr:uid="{00000000-0006-0000-0200-00001C000000}">
      <text>
        <r>
          <rPr>
            <b/>
            <sz val="9"/>
            <color indexed="81"/>
            <rFont val="ＭＳ Ｐゴシック"/>
            <family val="3"/>
            <charset val="128"/>
          </rPr>
          <t>昭和は「S」、平成は「H」を選択。</t>
        </r>
      </text>
    </comment>
    <comment ref="L20" authorId="2" shapeId="0" xr:uid="{00000000-0006-0000-0200-00001D000000}">
      <text>
        <r>
          <rPr>
            <b/>
            <sz val="9"/>
            <color indexed="81"/>
            <rFont val="ＭＳ Ｐゴシック"/>
            <family val="3"/>
            <charset val="128"/>
          </rPr>
          <t>昭和は「S」、平成は「H」を選択。</t>
        </r>
      </text>
    </comment>
    <comment ref="L21" authorId="2" shapeId="0" xr:uid="{00000000-0006-0000-0200-00001E000000}">
      <text>
        <r>
          <rPr>
            <b/>
            <sz val="9"/>
            <color indexed="81"/>
            <rFont val="ＭＳ Ｐゴシック"/>
            <family val="3"/>
            <charset val="128"/>
          </rPr>
          <t>昭和は「S」、平成は「H」を選択。</t>
        </r>
      </text>
    </comment>
    <comment ref="L22" authorId="2" shapeId="0" xr:uid="{00000000-0006-0000-0200-00001F000000}">
      <text>
        <r>
          <rPr>
            <b/>
            <sz val="9"/>
            <color indexed="81"/>
            <rFont val="ＭＳ Ｐゴシック"/>
            <family val="3"/>
            <charset val="128"/>
          </rPr>
          <t>昭和は「S」、平成は「H」を選択。</t>
        </r>
      </text>
    </comment>
    <comment ref="L23" authorId="2" shapeId="0" xr:uid="{00000000-0006-0000-0200-000020000000}">
      <text>
        <r>
          <rPr>
            <b/>
            <sz val="9"/>
            <color indexed="81"/>
            <rFont val="ＭＳ Ｐゴシック"/>
            <family val="3"/>
            <charset val="128"/>
          </rPr>
          <t>昭和は「S」、平成は「H」を選択。</t>
        </r>
      </text>
    </comment>
    <comment ref="L24" authorId="2" shapeId="0" xr:uid="{00000000-0006-0000-0200-000021000000}">
      <text>
        <r>
          <rPr>
            <b/>
            <sz val="9"/>
            <color indexed="81"/>
            <rFont val="ＭＳ Ｐゴシック"/>
            <family val="3"/>
            <charset val="128"/>
          </rPr>
          <t>昭和は「S」、平成は「H」を選択。</t>
        </r>
      </text>
    </comment>
    <comment ref="L25" authorId="2" shapeId="0" xr:uid="{00000000-0006-0000-0200-000022000000}">
      <text>
        <r>
          <rPr>
            <b/>
            <sz val="9"/>
            <color indexed="81"/>
            <rFont val="ＭＳ Ｐゴシック"/>
            <family val="3"/>
            <charset val="128"/>
          </rPr>
          <t>昭和は「S」、平成は「H」を選択。</t>
        </r>
      </text>
    </comment>
    <comment ref="L26" authorId="2" shapeId="0" xr:uid="{00000000-0006-0000-0200-000023000000}">
      <text>
        <r>
          <rPr>
            <b/>
            <sz val="9"/>
            <color indexed="81"/>
            <rFont val="ＭＳ Ｐゴシック"/>
            <family val="3"/>
            <charset val="128"/>
          </rPr>
          <t>昭和は「S」、平成は「H」を選択。</t>
        </r>
      </text>
    </comment>
    <comment ref="L27" authorId="2" shapeId="0" xr:uid="{00000000-0006-0000-0200-000024000000}">
      <text>
        <r>
          <rPr>
            <b/>
            <sz val="9"/>
            <color indexed="81"/>
            <rFont val="ＭＳ Ｐゴシック"/>
            <family val="3"/>
            <charset val="128"/>
          </rPr>
          <t>昭和は「S」、平成は「H」を選択。</t>
        </r>
      </text>
    </comment>
    <comment ref="L28" authorId="2" shapeId="0" xr:uid="{00000000-0006-0000-0200-000025000000}">
      <text>
        <r>
          <rPr>
            <b/>
            <sz val="9"/>
            <color indexed="81"/>
            <rFont val="ＭＳ Ｐゴシック"/>
            <family val="3"/>
            <charset val="128"/>
          </rPr>
          <t>昭和は「S」、平成は「H」を選択。</t>
        </r>
      </text>
    </comment>
    <comment ref="L29" authorId="2" shapeId="0" xr:uid="{00000000-0006-0000-0200-000026000000}">
      <text>
        <r>
          <rPr>
            <b/>
            <sz val="9"/>
            <color indexed="81"/>
            <rFont val="ＭＳ Ｐゴシック"/>
            <family val="3"/>
            <charset val="128"/>
          </rPr>
          <t>昭和は「S」、平成は「H」を選択。</t>
        </r>
      </text>
    </comment>
    <comment ref="L30" authorId="2" shapeId="0" xr:uid="{00000000-0006-0000-0200-000027000000}">
      <text>
        <r>
          <rPr>
            <b/>
            <sz val="9"/>
            <color indexed="81"/>
            <rFont val="ＭＳ Ｐゴシック"/>
            <family val="3"/>
            <charset val="128"/>
          </rPr>
          <t>昭和は「S」、平成は「H」を選択。</t>
        </r>
      </text>
    </comment>
    <comment ref="L31" authorId="2" shapeId="0" xr:uid="{00000000-0006-0000-0200-000028000000}">
      <text>
        <r>
          <rPr>
            <b/>
            <sz val="9"/>
            <color indexed="81"/>
            <rFont val="ＭＳ Ｐゴシック"/>
            <family val="3"/>
            <charset val="128"/>
          </rPr>
          <t>昭和は「S」、平成は「H」を選択。</t>
        </r>
      </text>
    </comment>
    <comment ref="L32" authorId="2" shapeId="0" xr:uid="{00000000-0006-0000-0200-000029000000}">
      <text>
        <r>
          <rPr>
            <b/>
            <sz val="9"/>
            <color indexed="81"/>
            <rFont val="ＭＳ Ｐゴシック"/>
            <family val="3"/>
            <charset val="128"/>
          </rPr>
          <t>昭和は「S」、平成は「H」を選択。</t>
        </r>
      </text>
    </comment>
    <comment ref="L33" authorId="2" shapeId="0" xr:uid="{00000000-0006-0000-0200-00002A000000}">
      <text>
        <r>
          <rPr>
            <b/>
            <sz val="9"/>
            <color indexed="81"/>
            <rFont val="ＭＳ Ｐゴシック"/>
            <family val="3"/>
            <charset val="128"/>
          </rPr>
          <t>昭和は「S」、平成は「H」を選択。</t>
        </r>
      </text>
    </comment>
    <comment ref="L34" authorId="2" shapeId="0" xr:uid="{00000000-0006-0000-0200-00002B000000}">
      <text>
        <r>
          <rPr>
            <b/>
            <sz val="9"/>
            <color indexed="81"/>
            <rFont val="ＭＳ Ｐゴシック"/>
            <family val="3"/>
            <charset val="128"/>
          </rPr>
          <t>昭和は「S」、平成は「H」を選択。</t>
        </r>
      </text>
    </comment>
    <comment ref="L35" authorId="2" shapeId="0" xr:uid="{00000000-0006-0000-0200-00002C000000}">
      <text>
        <r>
          <rPr>
            <b/>
            <sz val="9"/>
            <color indexed="81"/>
            <rFont val="ＭＳ Ｐゴシック"/>
            <family val="3"/>
            <charset val="128"/>
          </rPr>
          <t>昭和は「S」、平成は「H」を選択。</t>
        </r>
      </text>
    </comment>
    <comment ref="L36" authorId="2" shapeId="0" xr:uid="{00000000-0006-0000-0200-00002D000000}">
      <text>
        <r>
          <rPr>
            <b/>
            <sz val="9"/>
            <color indexed="81"/>
            <rFont val="ＭＳ Ｐゴシック"/>
            <family val="3"/>
            <charset val="128"/>
          </rPr>
          <t>昭和は「S」、平成は「H」を選択。</t>
        </r>
      </text>
    </comment>
    <comment ref="L37" authorId="2" shapeId="0" xr:uid="{00000000-0006-0000-0200-00002E000000}">
      <text>
        <r>
          <rPr>
            <b/>
            <sz val="9"/>
            <color indexed="81"/>
            <rFont val="ＭＳ Ｐゴシック"/>
            <family val="3"/>
            <charset val="128"/>
          </rPr>
          <t>昭和は「S」、平成は「H」を選択。</t>
        </r>
      </text>
    </comment>
    <comment ref="L38" authorId="2" shapeId="0" xr:uid="{00000000-0006-0000-0200-00002F000000}">
      <text>
        <r>
          <rPr>
            <b/>
            <sz val="9"/>
            <color indexed="81"/>
            <rFont val="ＭＳ Ｐゴシック"/>
            <family val="3"/>
            <charset val="128"/>
          </rPr>
          <t>昭和は「S」、平成は「H」を選択。</t>
        </r>
      </text>
    </comment>
    <comment ref="L39" authorId="2" shapeId="0" xr:uid="{00000000-0006-0000-0200-000030000000}">
      <text>
        <r>
          <rPr>
            <b/>
            <sz val="9"/>
            <color indexed="81"/>
            <rFont val="ＭＳ Ｐゴシック"/>
            <family val="3"/>
            <charset val="128"/>
          </rPr>
          <t>昭和は「S」、平成は「H」を選択。</t>
        </r>
      </text>
    </comment>
    <comment ref="L40" authorId="2" shapeId="0" xr:uid="{00000000-0006-0000-0200-000031000000}">
      <text>
        <r>
          <rPr>
            <b/>
            <sz val="9"/>
            <color indexed="81"/>
            <rFont val="ＭＳ Ｐゴシック"/>
            <family val="3"/>
            <charset val="128"/>
          </rPr>
          <t>昭和は「S」、平成は「H」を選択。</t>
        </r>
      </text>
    </comment>
    <comment ref="L41" authorId="2" shapeId="0" xr:uid="{00000000-0006-0000-0200-000032000000}">
      <text>
        <r>
          <rPr>
            <b/>
            <sz val="9"/>
            <color indexed="81"/>
            <rFont val="ＭＳ Ｐゴシック"/>
            <family val="3"/>
            <charset val="128"/>
          </rPr>
          <t>昭和は「S」、平成は「H」を選択。</t>
        </r>
      </text>
    </comment>
    <comment ref="L42" authorId="2" shapeId="0" xr:uid="{00000000-0006-0000-0200-000033000000}">
      <text>
        <r>
          <rPr>
            <b/>
            <sz val="9"/>
            <color indexed="81"/>
            <rFont val="ＭＳ Ｐゴシック"/>
            <family val="3"/>
            <charset val="128"/>
          </rPr>
          <t>昭和は「S」、平成は「H」を選択。</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9" authorId="0" shapeId="0" xr:uid="{00000000-0006-0000-3600-000001000000}">
      <text>
        <r>
          <rPr>
            <b/>
            <sz val="9"/>
            <color indexed="81"/>
            <rFont val="ＭＳ Ｐゴシック"/>
            <family val="3"/>
            <charset val="128"/>
          </rPr>
          <t>証明年月日を入力してください。</t>
        </r>
      </text>
    </comment>
    <comment ref="F19" authorId="0" shapeId="0" xr:uid="{00000000-0006-0000-3600-000002000000}">
      <text>
        <r>
          <rPr>
            <b/>
            <sz val="9"/>
            <color indexed="81"/>
            <rFont val="ＭＳ Ｐゴシック"/>
            <family val="3"/>
            <charset val="128"/>
          </rPr>
          <t>もれなく御記入ください。</t>
        </r>
      </text>
    </comment>
    <comment ref="F22" authorId="0" shapeId="0" xr:uid="{00000000-0006-0000-3600-000003000000}">
      <text>
        <r>
          <rPr>
            <b/>
            <sz val="9"/>
            <color indexed="81"/>
            <rFont val="ＭＳ Ｐゴシック"/>
            <family val="3"/>
            <charset val="128"/>
          </rPr>
          <t>枚数を入力してください。</t>
        </r>
      </text>
    </comment>
    <comment ref="F23" authorId="0" shapeId="0" xr:uid="{00000000-0006-0000-3600-000004000000}">
      <text>
        <r>
          <rPr>
            <b/>
            <sz val="9"/>
            <color indexed="81"/>
            <rFont val="ＭＳ Ｐゴシック"/>
            <family val="3"/>
            <charset val="128"/>
          </rPr>
          <t>金額を入力してください。</t>
        </r>
      </text>
    </comment>
    <comment ref="F24" authorId="0" shapeId="0" xr:uid="{00000000-0006-0000-3600-000005000000}">
      <text>
        <r>
          <rPr>
            <b/>
            <sz val="9"/>
            <color indexed="81"/>
            <rFont val="ＭＳ Ｐゴシック"/>
            <family val="3"/>
            <charset val="128"/>
          </rPr>
          <t>自動表示されます。</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3700-000001000000}">
      <text>
        <r>
          <rPr>
            <b/>
            <sz val="9"/>
            <color indexed="81"/>
            <rFont val="ＭＳ Ｐゴシック"/>
            <family val="3"/>
            <charset val="128"/>
          </rPr>
          <t>請求年月日を入力後印刷するか、印刷後手書きで御記入くださるようお願いします。</t>
        </r>
      </text>
    </comment>
    <comment ref="I10" authorId="0" shapeId="0" xr:uid="{00000000-0006-0000-3700-000002000000}">
      <text>
        <r>
          <rPr>
            <b/>
            <sz val="9"/>
            <color indexed="81"/>
            <rFont val="ＭＳ Ｐゴシック"/>
            <family val="3"/>
            <charset val="128"/>
          </rPr>
          <t>もれなく御記入くださるようお願いします。</t>
        </r>
      </text>
    </comment>
    <comment ref="I13" authorId="0" shapeId="0" xr:uid="{00000000-0006-0000-3700-000003000000}">
      <text>
        <r>
          <rPr>
            <b/>
            <sz val="9"/>
            <color indexed="81"/>
            <rFont val="ＭＳ Ｐゴシック"/>
            <family val="3"/>
            <charset val="128"/>
          </rPr>
          <t>電話番号を入力してくださるようお願いします。</t>
        </r>
      </text>
    </comment>
    <comment ref="D20" authorId="0" shapeId="0" xr:uid="{00000000-0006-0000-3700-000004000000}">
      <text>
        <r>
          <rPr>
            <b/>
            <sz val="9"/>
            <color indexed="81"/>
            <rFont val="ＭＳ Ｐゴシック"/>
            <family val="3"/>
            <charset val="128"/>
          </rPr>
          <t>　公営１２別紙内訳に記載された請求額が自動転記されます。
　まず内訳を作成してください。</t>
        </r>
      </text>
    </comment>
    <comment ref="K30" authorId="0" shapeId="0" xr:uid="{00000000-0006-0000-37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3800-000001000000}">
      <text>
        <r>
          <rPr>
            <b/>
            <sz val="9"/>
            <color indexed="81"/>
            <rFont val="ＭＳ Ｐゴシック"/>
            <family val="3"/>
            <charset val="128"/>
          </rPr>
          <t>契約単価（税込）を入力してください。</t>
        </r>
      </text>
    </comment>
    <comment ref="C13" authorId="0" shapeId="0" xr:uid="{00000000-0006-0000-3800-000002000000}">
      <text>
        <r>
          <rPr>
            <b/>
            <sz val="9"/>
            <color indexed="81"/>
            <rFont val="ＭＳ Ｐゴシック"/>
            <family val="3"/>
            <charset val="128"/>
          </rPr>
          <t>作成枚数を入力してください。</t>
        </r>
      </text>
    </comment>
    <comment ref="E13" authorId="0" shapeId="0" xr:uid="{00000000-0006-0000-3800-000003000000}">
      <text>
        <r>
          <rPr>
            <b/>
            <sz val="9"/>
            <color indexed="81"/>
            <rFont val="ＭＳ Ｐゴシック"/>
            <family val="3"/>
            <charset val="128"/>
          </rPr>
          <t>自動計算されます。</t>
        </r>
      </text>
    </comment>
    <comment ref="G13" authorId="0" shapeId="0" xr:uid="{00000000-0006-0000-3800-000004000000}">
      <text>
        <r>
          <rPr>
            <b/>
            <sz val="9"/>
            <color indexed="81"/>
            <rFont val="ＭＳ Ｐゴシック"/>
            <family val="3"/>
            <charset val="128"/>
          </rPr>
          <t>　作成枚数による基準限度額単価が自動計算され、表示されます。
　本欄には数値を入力しないでくださるようお願いします。</t>
        </r>
      </text>
    </comment>
    <comment ref="I13" authorId="0" shapeId="0" xr:uid="{00000000-0006-0000-3800-000005000000}">
      <text>
        <r>
          <rPr>
            <b/>
            <sz val="9"/>
            <color indexed="81"/>
            <rFont val="ＭＳ Ｐゴシック"/>
            <family val="3"/>
            <charset val="128"/>
          </rPr>
          <t>公職選挙法に規定する上限枚数です。</t>
        </r>
      </text>
    </comment>
    <comment ref="K13" authorId="0" shapeId="0" xr:uid="{00000000-0006-0000-3800-000006000000}">
      <text>
        <r>
          <rPr>
            <b/>
            <sz val="9"/>
            <color indexed="81"/>
            <rFont val="ＭＳ Ｐゴシック"/>
            <family val="3"/>
            <charset val="128"/>
          </rPr>
          <t xml:space="preserve">自動計算されます。
</t>
        </r>
      </text>
    </comment>
    <comment ref="M13" authorId="0" shapeId="0" xr:uid="{00000000-0006-0000-3800-000007000000}">
      <text>
        <r>
          <rPr>
            <b/>
            <sz val="9"/>
            <color indexed="81"/>
            <rFont val="ＭＳ Ｐゴシック"/>
            <family val="3"/>
            <charset val="128"/>
          </rPr>
          <t xml:space="preserve">(A)と(D)で少ない方の額が自動表示されます。
</t>
        </r>
      </text>
    </comment>
    <comment ref="O13" authorId="0" shapeId="0" xr:uid="{00000000-0006-0000-3800-000008000000}">
      <text>
        <r>
          <rPr>
            <b/>
            <sz val="9"/>
            <color indexed="81"/>
            <rFont val="ＭＳ Ｐゴシック"/>
            <family val="3"/>
            <charset val="128"/>
          </rPr>
          <t xml:space="preserve">(B)と（E)で少ない方の枚数が自動表示されます。
</t>
        </r>
      </text>
    </comment>
    <comment ref="Q13" authorId="0" shapeId="0" xr:uid="{00000000-0006-0000-3800-000009000000}">
      <text>
        <r>
          <rPr>
            <b/>
            <sz val="9"/>
            <color indexed="81"/>
            <rFont val="ＭＳ Ｐゴシック"/>
            <family val="3"/>
            <charset val="128"/>
          </rPr>
          <t>自動計算されます。</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4800-000001000000}">
      <text>
        <r>
          <rPr>
            <b/>
            <sz val="9"/>
            <color indexed="81"/>
            <rFont val="ＭＳ Ｐゴシック"/>
            <family val="3"/>
            <charset val="128"/>
          </rPr>
          <t xml:space="preserve">届出年月日を入力してください。
</t>
        </r>
      </text>
    </comment>
    <comment ref="D26" authorId="0" shapeId="0" xr:uid="{00000000-0006-0000-4800-000002000000}">
      <text>
        <r>
          <rPr>
            <b/>
            <sz val="9"/>
            <color indexed="81"/>
            <rFont val="ＭＳ Ｐゴシック"/>
            <family val="3"/>
            <charset val="128"/>
          </rPr>
          <t>入力してください。</t>
        </r>
      </text>
    </comment>
    <comment ref="A27" authorId="0" shapeId="0" xr:uid="{00000000-0006-0000-4800-000003000000}">
      <text>
        <r>
          <rPr>
            <b/>
            <sz val="9"/>
            <color indexed="81"/>
            <rFont val="ＭＳ Ｐゴシック"/>
            <family val="3"/>
            <charset val="128"/>
          </rPr>
          <t xml:space="preserve">契約年月日を入力してください。
</t>
        </r>
      </text>
    </comment>
    <comment ref="I27" authorId="0" shapeId="0" xr:uid="{00000000-0006-0000-4800-000004000000}">
      <text>
        <r>
          <rPr>
            <b/>
            <sz val="9"/>
            <color indexed="81"/>
            <rFont val="ＭＳ Ｐゴシック"/>
            <family val="3"/>
            <charset val="128"/>
          </rPr>
          <t>作成契約枚数を入力してください。</t>
        </r>
      </text>
    </comment>
    <comment ref="L27" authorId="0" shapeId="0" xr:uid="{00000000-0006-0000-4800-000005000000}">
      <text>
        <r>
          <rPr>
            <b/>
            <sz val="9"/>
            <color indexed="81"/>
            <rFont val="ＭＳ Ｐゴシック"/>
            <family val="3"/>
            <charset val="128"/>
          </rPr>
          <t>作成契約金額を入力してください。</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4900-000001000000}">
      <text>
        <r>
          <rPr>
            <b/>
            <sz val="9"/>
            <color indexed="81"/>
            <rFont val="ＭＳ Ｐゴシック"/>
            <family val="3"/>
            <charset val="128"/>
          </rPr>
          <t>申請年月日を入力してください。</t>
        </r>
      </text>
    </comment>
    <comment ref="G19" authorId="0" shapeId="0" xr:uid="{00000000-0006-0000-4900-000002000000}">
      <text>
        <r>
          <rPr>
            <b/>
            <sz val="9"/>
            <color indexed="81"/>
            <rFont val="ＭＳ Ｐゴシック"/>
            <family val="3"/>
            <charset val="128"/>
          </rPr>
          <t>契約年月日を入力してください。</t>
        </r>
      </text>
    </comment>
    <comment ref="B22" authorId="0" shapeId="0" xr:uid="{00000000-0006-0000-4900-000003000000}">
      <text>
        <r>
          <rPr>
            <b/>
            <sz val="9"/>
            <color indexed="81"/>
            <rFont val="ＭＳ Ｐゴシック"/>
            <family val="3"/>
            <charset val="128"/>
          </rPr>
          <t>もれなく記入してください。</t>
        </r>
      </text>
    </comment>
    <comment ref="E26" authorId="0" shapeId="0" xr:uid="{00000000-0006-0000-4900-000004000000}">
      <text>
        <r>
          <rPr>
            <b/>
            <sz val="9"/>
            <color indexed="81"/>
            <rFont val="ＭＳ Ｐゴシック"/>
            <family val="3"/>
            <charset val="128"/>
          </rPr>
          <t>確認申請枚数を入力してください。</t>
        </r>
      </text>
    </comment>
    <comment ref="F29" authorId="0" shapeId="0" xr:uid="{00000000-0006-0000-4900-000005000000}">
      <text>
        <r>
          <rPr>
            <b/>
            <sz val="9"/>
            <color indexed="81"/>
            <rFont val="ＭＳ Ｐゴシック"/>
            <family val="3"/>
            <charset val="128"/>
          </rPr>
          <t>入力してください。</t>
        </r>
      </text>
    </comment>
    <comment ref="J29" authorId="0" shapeId="0" xr:uid="{00000000-0006-0000-4900-000006000000}">
      <text>
        <r>
          <rPr>
            <b/>
            <sz val="9"/>
            <color indexed="81"/>
            <rFont val="ＭＳ Ｐゴシック"/>
            <family val="3"/>
            <charset val="128"/>
          </rPr>
          <t>入力してください。</t>
        </r>
      </text>
    </comment>
    <comment ref="F30" authorId="0" shapeId="0" xr:uid="{00000000-0006-0000-4900-000007000000}">
      <text>
        <r>
          <rPr>
            <b/>
            <sz val="9"/>
            <color indexed="81"/>
            <rFont val="ＭＳ Ｐゴシック"/>
            <family val="3"/>
            <charset val="128"/>
          </rPr>
          <t>入力してください。</t>
        </r>
      </text>
    </comment>
    <comment ref="J30" authorId="0" shapeId="0" xr:uid="{00000000-0006-0000-4900-000008000000}">
      <text>
        <r>
          <rPr>
            <b/>
            <sz val="9"/>
            <color indexed="81"/>
            <rFont val="ＭＳ Ｐゴシック"/>
            <family val="3"/>
            <charset val="128"/>
          </rPr>
          <t>入力してください。</t>
        </r>
      </text>
    </comment>
    <comment ref="F31" authorId="0" shapeId="0" xr:uid="{00000000-0006-0000-4900-000009000000}">
      <text>
        <r>
          <rPr>
            <b/>
            <sz val="9"/>
            <color indexed="81"/>
            <rFont val="ＭＳ Ｐゴシック"/>
            <family val="3"/>
            <charset val="128"/>
          </rPr>
          <t>入力してください。</t>
        </r>
      </text>
    </comment>
    <comment ref="J31" authorId="0" shapeId="0" xr:uid="{00000000-0006-0000-4900-00000A000000}">
      <text>
        <r>
          <rPr>
            <b/>
            <sz val="9"/>
            <color indexed="81"/>
            <rFont val="ＭＳ Ｐゴシック"/>
            <family val="3"/>
            <charset val="128"/>
          </rPr>
          <t>入力してください。</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9" authorId="0" shapeId="0" xr:uid="{00000000-0006-0000-4A00-000001000000}">
      <text>
        <r>
          <rPr>
            <b/>
            <sz val="9"/>
            <color indexed="81"/>
            <rFont val="ＭＳ Ｐゴシック"/>
            <family val="3"/>
            <charset val="128"/>
          </rPr>
          <t>確認枚数を入力してください。</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9" authorId="0" shapeId="0" xr:uid="{00000000-0006-0000-4B00-000001000000}">
      <text>
        <r>
          <rPr>
            <b/>
            <sz val="9"/>
            <color indexed="81"/>
            <rFont val="ＭＳ Ｐゴシック"/>
            <family val="3"/>
            <charset val="128"/>
          </rPr>
          <t>証明年月日を入力してください。</t>
        </r>
      </text>
    </comment>
    <comment ref="F19" authorId="0" shapeId="0" xr:uid="{00000000-0006-0000-4B00-000002000000}">
      <text>
        <r>
          <rPr>
            <b/>
            <sz val="9"/>
            <color indexed="81"/>
            <rFont val="ＭＳ Ｐゴシック"/>
            <family val="3"/>
            <charset val="128"/>
          </rPr>
          <t>もれなく御記入ください。</t>
        </r>
      </text>
    </comment>
    <comment ref="F22" authorId="0" shapeId="0" xr:uid="{00000000-0006-0000-4B00-000003000000}">
      <text>
        <r>
          <rPr>
            <b/>
            <sz val="9"/>
            <color indexed="81"/>
            <rFont val="ＭＳ Ｐゴシック"/>
            <family val="3"/>
            <charset val="128"/>
          </rPr>
          <t>枚数を入力してください。</t>
        </r>
      </text>
    </comment>
    <comment ref="F23" authorId="0" shapeId="0" xr:uid="{00000000-0006-0000-4B00-000004000000}">
      <text>
        <r>
          <rPr>
            <b/>
            <sz val="9"/>
            <color indexed="81"/>
            <rFont val="ＭＳ Ｐゴシック"/>
            <family val="3"/>
            <charset val="128"/>
          </rPr>
          <t>金額を入力してください。</t>
        </r>
      </text>
    </comment>
    <comment ref="F24" authorId="0" shapeId="0" xr:uid="{00000000-0006-0000-4B00-000005000000}">
      <text>
        <r>
          <rPr>
            <b/>
            <sz val="9"/>
            <color indexed="81"/>
            <rFont val="ＭＳ Ｐゴシック"/>
            <family val="3"/>
            <charset val="128"/>
          </rPr>
          <t>自動表示されます。</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4C00-000001000000}">
      <text>
        <r>
          <rPr>
            <b/>
            <sz val="9"/>
            <color indexed="81"/>
            <rFont val="ＭＳ Ｐゴシック"/>
            <family val="3"/>
            <charset val="128"/>
          </rPr>
          <t>請求年月日を入力後印刷するか、印刷後手書きで御記入くださるようお願いします。</t>
        </r>
      </text>
    </comment>
    <comment ref="I10" authorId="0" shapeId="0" xr:uid="{00000000-0006-0000-4C00-000002000000}">
      <text>
        <r>
          <rPr>
            <b/>
            <sz val="9"/>
            <color indexed="81"/>
            <rFont val="ＭＳ Ｐゴシック"/>
            <family val="3"/>
            <charset val="128"/>
          </rPr>
          <t>もれなく御記入くださるようお願いします。</t>
        </r>
      </text>
    </comment>
    <comment ref="I13" authorId="0" shapeId="0" xr:uid="{00000000-0006-0000-4C00-000003000000}">
      <text>
        <r>
          <rPr>
            <b/>
            <sz val="9"/>
            <color indexed="81"/>
            <rFont val="ＭＳ Ｐゴシック"/>
            <family val="3"/>
            <charset val="128"/>
          </rPr>
          <t>電話番号を入力してくださるようお願いします。</t>
        </r>
      </text>
    </comment>
    <comment ref="D20" authorId="0" shapeId="0" xr:uid="{00000000-0006-0000-4C00-000004000000}">
      <text>
        <r>
          <rPr>
            <b/>
            <sz val="9"/>
            <color indexed="81"/>
            <rFont val="ＭＳ Ｐゴシック"/>
            <family val="3"/>
            <charset val="128"/>
          </rPr>
          <t>　公営３７別紙内訳に記載された請求額が自動転記されます。
　まず内訳を作成してください。</t>
        </r>
      </text>
    </comment>
    <comment ref="K30" authorId="0" shapeId="0" xr:uid="{00000000-0006-0000-4C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4D00-000001000000}">
      <text>
        <r>
          <rPr>
            <b/>
            <sz val="9"/>
            <color indexed="81"/>
            <rFont val="ＭＳ Ｐゴシック"/>
            <family val="3"/>
            <charset val="128"/>
          </rPr>
          <t>選挙区ごとのポスター掲示場数が自動表示されます。</t>
        </r>
      </text>
    </comment>
    <comment ref="C13" authorId="0" shapeId="0" xr:uid="{00000000-0006-0000-4D00-000002000000}">
      <text>
        <r>
          <rPr>
            <b/>
            <sz val="9"/>
            <color indexed="81"/>
            <rFont val="ＭＳ Ｐゴシック"/>
            <family val="3"/>
            <charset val="128"/>
          </rPr>
          <t>契約単価（税込）を入力してください。</t>
        </r>
      </text>
    </comment>
    <comment ref="E13" authorId="0" shapeId="0" xr:uid="{00000000-0006-0000-4D00-000003000000}">
      <text>
        <r>
          <rPr>
            <b/>
            <sz val="9"/>
            <color indexed="81"/>
            <rFont val="ＭＳ Ｐゴシック"/>
            <family val="3"/>
            <charset val="128"/>
          </rPr>
          <t>作成枚数を入力してください。</t>
        </r>
      </text>
    </comment>
    <comment ref="G13" authorId="0" shapeId="0" xr:uid="{00000000-0006-0000-4D00-000004000000}">
      <text>
        <r>
          <rPr>
            <b/>
            <sz val="9"/>
            <color indexed="81"/>
            <rFont val="ＭＳ Ｐゴシック"/>
            <family val="3"/>
            <charset val="128"/>
          </rPr>
          <t>自動計算されます。</t>
        </r>
      </text>
    </comment>
    <comment ref="I13" authorId="0" shapeId="0" xr:uid="{00000000-0006-0000-4D00-000005000000}">
      <text>
        <r>
          <rPr>
            <b/>
            <sz val="9"/>
            <color indexed="81"/>
            <rFont val="ＭＳ Ｐゴシック"/>
            <family val="3"/>
            <charset val="128"/>
          </rPr>
          <t>ポスターの単価（基準限度額）です。</t>
        </r>
      </text>
    </comment>
    <comment ref="K13" authorId="0" shapeId="0" xr:uid="{00000000-0006-0000-4D00-000006000000}">
      <text>
        <r>
          <rPr>
            <b/>
            <sz val="9"/>
            <color indexed="81"/>
            <rFont val="ＭＳ Ｐゴシック"/>
            <family val="3"/>
            <charset val="128"/>
          </rPr>
          <t>自動計算されます。（ポスター掲示場の数の２倍の数が限度枚数となります。）</t>
        </r>
      </text>
    </comment>
    <comment ref="M13" authorId="0" shapeId="0" xr:uid="{00000000-0006-0000-4D00-000007000000}">
      <text>
        <r>
          <rPr>
            <b/>
            <sz val="9"/>
            <color indexed="81"/>
            <rFont val="ＭＳ Ｐゴシック"/>
            <family val="3"/>
            <charset val="128"/>
          </rPr>
          <t xml:space="preserve">自動計算されます。
</t>
        </r>
      </text>
    </comment>
    <comment ref="O13" authorId="0" shapeId="0" xr:uid="{00000000-0006-0000-4D00-000008000000}">
      <text>
        <r>
          <rPr>
            <b/>
            <sz val="9"/>
            <color indexed="81"/>
            <rFont val="ＭＳ Ｐゴシック"/>
            <family val="3"/>
            <charset val="128"/>
          </rPr>
          <t xml:space="preserve">(A)と(D)で少ない方の額が自動表示されます。
</t>
        </r>
      </text>
    </comment>
    <comment ref="Q13" authorId="0" shapeId="0" xr:uid="{00000000-0006-0000-4D00-000009000000}">
      <text>
        <r>
          <rPr>
            <b/>
            <sz val="9"/>
            <color indexed="81"/>
            <rFont val="ＭＳ Ｐゴシック"/>
            <family val="3"/>
            <charset val="128"/>
          </rPr>
          <t xml:space="preserve">(B)と（E)で少ない方の枚数が自動表示されます。
</t>
        </r>
      </text>
    </comment>
    <comment ref="S13" authorId="0" shapeId="0" xr:uid="{00000000-0006-0000-4D00-00000A000000}">
      <text>
        <r>
          <rPr>
            <b/>
            <sz val="9"/>
            <color indexed="81"/>
            <rFont val="ＭＳ Ｐゴシック"/>
            <family val="3"/>
            <charset val="128"/>
          </rPr>
          <t>自動計算されます。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6" authorId="0" shapeId="0" xr:uid="{00000000-0006-0000-0500-000001000000}">
      <text>
        <r>
          <rPr>
            <b/>
            <sz val="9"/>
            <color indexed="81"/>
            <rFont val="ＭＳ Ｐゴシック"/>
            <family val="3"/>
            <charset val="128"/>
          </rPr>
          <t>　所属党派証明書が所属政党等から交付された場合は、この様式による必要はありません。</t>
        </r>
      </text>
    </comment>
    <comment ref="D28" authorId="0" shapeId="0" xr:uid="{00000000-0006-0000-0500-000002000000}">
      <text>
        <r>
          <rPr>
            <b/>
            <sz val="9"/>
            <color indexed="81"/>
            <rFont val="ＭＳ Ｐゴシック"/>
            <family val="3"/>
            <charset val="128"/>
          </rPr>
          <t>・各政党の証明年月日を御記入ください。
・各政党等の作成した様式がある場合は、当該様式で結構です。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7" authorId="0" shapeId="0" xr:uid="{00000000-0006-0000-0C00-000001000000}">
      <text>
        <r>
          <rPr>
            <b/>
            <sz val="9"/>
            <color indexed="81"/>
            <rFont val="ＭＳ Ｐゴシック"/>
            <family val="3"/>
            <charset val="128"/>
          </rPr>
          <t>届出年月日を入力後に印刷するか、印刷後手書きで記入してくださるようお願いします。</t>
        </r>
      </text>
    </comment>
    <comment ref="N49" authorId="0" shapeId="0" xr:uid="{00000000-0006-0000-0C00-000002000000}">
      <text>
        <r>
          <rPr>
            <b/>
            <sz val="9"/>
            <color indexed="81"/>
            <rFont val="ＭＳ Ｐゴシック"/>
            <family val="3"/>
            <charset val="128"/>
          </rPr>
          <t>届出年月日を入力後に印刷するか、印刷後手書きで記入してくださるようお願いします。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0E00-000001000000}">
      <text>
        <r>
          <rPr>
            <b/>
            <sz val="9"/>
            <color indexed="81"/>
            <rFont val="ＭＳ Ｐゴシック"/>
            <family val="3"/>
            <charset val="128"/>
          </rPr>
          <t>届出年月日を入力後印刷するか、印刷後手書きで御記入くださるようお願いします。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0F00-000001000000}">
      <text>
        <r>
          <rPr>
            <b/>
            <sz val="9"/>
            <color indexed="81"/>
            <rFont val="ＭＳ Ｐゴシック"/>
            <family val="3"/>
            <charset val="128"/>
          </rPr>
          <t>届出年月日を入力後印刷するか、印刷後手書きで御記入くださるようお願いします。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HP Customer</author>
    <author>201user</author>
  </authors>
  <commentList>
    <comment ref="F9" authorId="0" shapeId="0" xr:uid="{00000000-0006-0000-1000-000001000000}">
      <text>
        <r>
          <rPr>
            <b/>
            <sz val="9"/>
            <color indexed="81"/>
            <rFont val="ＭＳ Ｐゴシック"/>
            <family val="3"/>
            <charset val="128"/>
          </rPr>
          <t>○　報酬を支給する者については、その者を使用する前に県選管へ届け出ることになっています。
○　提出年月日は、入力後印刷するか、印刷後手書きで御記入くださるようお願いします。</t>
        </r>
      </text>
    </comment>
    <comment ref="A20" authorId="0" shapeId="0" xr:uid="{00000000-0006-0000-1000-000002000000}">
      <text>
        <r>
          <rPr>
            <b/>
            <sz val="9"/>
            <color indexed="81"/>
            <rFont val="ＭＳ Ｐゴシック"/>
            <family val="3"/>
            <charset val="128"/>
          </rPr>
          <t xml:space="preserve">使用する者の氏名を御記入ください。
</t>
        </r>
      </text>
    </comment>
    <comment ref="C20" authorId="0" shapeId="0" xr:uid="{00000000-0006-0000-1000-000003000000}">
      <text>
        <r>
          <rPr>
            <b/>
            <sz val="9"/>
            <color indexed="81"/>
            <rFont val="ＭＳ Ｐゴシック"/>
            <family val="3"/>
            <charset val="128"/>
          </rPr>
          <t>使用する者の自宅住所を御記入ください。</t>
        </r>
      </text>
    </comment>
    <comment ref="G20" authorId="0" shapeId="0" xr:uid="{00000000-0006-0000-1000-000004000000}">
      <text>
        <r>
          <rPr>
            <b/>
            <sz val="9"/>
            <color indexed="81"/>
            <rFont val="ＭＳ Ｐゴシック"/>
            <family val="3"/>
            <charset val="128"/>
          </rPr>
          <t>使用する者の年齢を御記入ください。</t>
        </r>
      </text>
    </comment>
    <comment ref="H20" authorId="1" shapeId="0" xr:uid="{00000000-0006-0000-1000-000005000000}">
      <text>
        <r>
          <rPr>
            <b/>
            <sz val="9"/>
            <color indexed="81"/>
            <rFont val="ＭＳ Ｐゴシック"/>
            <family val="3"/>
            <charset val="128"/>
          </rPr>
          <t>男、女から選択</t>
        </r>
      </text>
    </comment>
    <comment ref="I20" authorId="1" shapeId="0" xr:uid="{00000000-0006-0000-1000-000006000000}">
      <text>
        <r>
          <rPr>
            <sz val="9"/>
            <color indexed="81"/>
            <rFont val="ＭＳ Ｐゴシック"/>
            <family val="3"/>
            <charset val="128"/>
          </rPr>
          <t xml:space="preserve">車上運動員、事務員、手話通訳者、要約筆記者から選択
</t>
        </r>
      </text>
    </comment>
    <comment ref="L20" authorId="0" shapeId="0" xr:uid="{00000000-0006-0000-1000-000007000000}">
      <text>
        <r>
          <rPr>
            <b/>
            <sz val="9"/>
            <color indexed="81"/>
            <rFont val="ＭＳ Ｐゴシック"/>
            <family val="3"/>
            <charset val="128"/>
          </rPr>
          <t>使用する者の期間を御記入ください。</t>
        </r>
      </text>
    </comment>
    <comment ref="P20" authorId="2" shapeId="0" xr:uid="{00000000-0006-0000-1000-000008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2" authorId="1" shapeId="0" xr:uid="{00000000-0006-0000-1000-000009000000}">
      <text>
        <r>
          <rPr>
            <b/>
            <sz val="9"/>
            <color indexed="81"/>
            <rFont val="ＭＳ Ｐゴシック"/>
            <family val="3"/>
            <charset val="128"/>
          </rPr>
          <t>男、女から選択</t>
        </r>
      </text>
    </comment>
    <comment ref="I22" authorId="1" shapeId="0" xr:uid="{00000000-0006-0000-1000-00000A000000}">
      <text>
        <r>
          <rPr>
            <sz val="9"/>
            <color indexed="81"/>
            <rFont val="ＭＳ Ｐゴシック"/>
            <family val="3"/>
            <charset val="128"/>
          </rPr>
          <t xml:space="preserve">車上運動員、事務員、手話通訳者、要約筆記者から選択
</t>
        </r>
      </text>
    </comment>
    <comment ref="L22" authorId="0" shapeId="0" xr:uid="{636DAC94-B852-411C-B5D3-C53D83E57DC9}">
      <text>
        <r>
          <rPr>
            <b/>
            <sz val="9"/>
            <color indexed="81"/>
            <rFont val="ＭＳ Ｐゴシック"/>
            <family val="3"/>
            <charset val="128"/>
          </rPr>
          <t>使用する者の期間を御記入ください。</t>
        </r>
      </text>
    </comment>
    <comment ref="P22" authorId="2" shapeId="0" xr:uid="{00000000-0006-0000-1000-00000B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4" authorId="1" shapeId="0" xr:uid="{00000000-0006-0000-1000-00000C000000}">
      <text>
        <r>
          <rPr>
            <b/>
            <sz val="9"/>
            <color indexed="81"/>
            <rFont val="ＭＳ Ｐゴシック"/>
            <family val="3"/>
            <charset val="128"/>
          </rPr>
          <t>男、女から選択</t>
        </r>
      </text>
    </comment>
    <comment ref="I24" authorId="1" shapeId="0" xr:uid="{00000000-0006-0000-1000-00000D000000}">
      <text>
        <r>
          <rPr>
            <sz val="9"/>
            <color indexed="81"/>
            <rFont val="ＭＳ Ｐゴシック"/>
            <family val="3"/>
            <charset val="128"/>
          </rPr>
          <t xml:space="preserve">車上運動員、事務員、手話通訳者、要約筆記者から選択
</t>
        </r>
      </text>
    </comment>
    <comment ref="L24" authorId="0" shapeId="0" xr:uid="{B7BFD154-A887-40B5-B097-1C35F455B5DA}">
      <text>
        <r>
          <rPr>
            <b/>
            <sz val="9"/>
            <color indexed="81"/>
            <rFont val="ＭＳ Ｐゴシック"/>
            <family val="3"/>
            <charset val="128"/>
          </rPr>
          <t>使用する者の期間を御記入ください。</t>
        </r>
      </text>
    </comment>
    <comment ref="P24" authorId="2" shapeId="0" xr:uid="{00000000-0006-0000-1000-00000E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6" authorId="1" shapeId="0" xr:uid="{00000000-0006-0000-1000-00000F000000}">
      <text>
        <r>
          <rPr>
            <b/>
            <sz val="9"/>
            <color indexed="81"/>
            <rFont val="ＭＳ Ｐゴシック"/>
            <family val="3"/>
            <charset val="128"/>
          </rPr>
          <t>男、女から選択</t>
        </r>
      </text>
    </comment>
    <comment ref="I26" authorId="1" shapeId="0" xr:uid="{00000000-0006-0000-1000-000010000000}">
      <text>
        <r>
          <rPr>
            <sz val="9"/>
            <color indexed="81"/>
            <rFont val="ＭＳ Ｐゴシック"/>
            <family val="3"/>
            <charset val="128"/>
          </rPr>
          <t xml:space="preserve">車上運動員、事務員、手話通訳者、要約筆記者から選択
</t>
        </r>
      </text>
    </comment>
    <comment ref="L26" authorId="0" shapeId="0" xr:uid="{1F3AEC32-B019-42C6-86D9-2D8541EC018A}">
      <text>
        <r>
          <rPr>
            <b/>
            <sz val="9"/>
            <color indexed="81"/>
            <rFont val="ＭＳ Ｐゴシック"/>
            <family val="3"/>
            <charset val="128"/>
          </rPr>
          <t>使用する者の期間を御記入ください。</t>
        </r>
      </text>
    </comment>
    <comment ref="P26" authorId="2" shapeId="0" xr:uid="{00000000-0006-0000-1000-000011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8" authorId="1" shapeId="0" xr:uid="{00000000-0006-0000-1000-000012000000}">
      <text>
        <r>
          <rPr>
            <b/>
            <sz val="9"/>
            <color indexed="81"/>
            <rFont val="ＭＳ Ｐゴシック"/>
            <family val="3"/>
            <charset val="128"/>
          </rPr>
          <t>男、女から選択</t>
        </r>
      </text>
    </comment>
    <comment ref="I28" authorId="1" shapeId="0" xr:uid="{00000000-0006-0000-1000-000013000000}">
      <text>
        <r>
          <rPr>
            <sz val="9"/>
            <color indexed="81"/>
            <rFont val="ＭＳ Ｐゴシック"/>
            <family val="3"/>
            <charset val="128"/>
          </rPr>
          <t xml:space="preserve">車上運動員、事務員、手話通訳者、要約筆記者から選択
</t>
        </r>
      </text>
    </comment>
    <comment ref="L28" authorId="0" shapeId="0" xr:uid="{E0C44B5A-BDE5-4E23-9039-6F15986163D4}">
      <text>
        <r>
          <rPr>
            <b/>
            <sz val="9"/>
            <color indexed="81"/>
            <rFont val="ＭＳ Ｐゴシック"/>
            <family val="3"/>
            <charset val="128"/>
          </rPr>
          <t>使用する者の期間を御記入ください。</t>
        </r>
      </text>
    </comment>
    <comment ref="P28" authorId="2" shapeId="0" xr:uid="{00000000-0006-0000-1000-000014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0" authorId="1" shapeId="0" xr:uid="{00000000-0006-0000-1000-000015000000}">
      <text>
        <r>
          <rPr>
            <b/>
            <sz val="9"/>
            <color indexed="81"/>
            <rFont val="ＭＳ Ｐゴシック"/>
            <family val="3"/>
            <charset val="128"/>
          </rPr>
          <t>男、女から選択</t>
        </r>
      </text>
    </comment>
    <comment ref="I30" authorId="1" shapeId="0" xr:uid="{00000000-0006-0000-1000-000016000000}">
      <text>
        <r>
          <rPr>
            <sz val="9"/>
            <color indexed="81"/>
            <rFont val="ＭＳ Ｐゴシック"/>
            <family val="3"/>
            <charset val="128"/>
          </rPr>
          <t xml:space="preserve">車上運動員、事務員、手話通訳者、要約筆記者から選択
</t>
        </r>
      </text>
    </comment>
    <comment ref="L30" authorId="0" shapeId="0" xr:uid="{7D0FB2E3-FF26-4508-8F0F-740C97BBD373}">
      <text>
        <r>
          <rPr>
            <b/>
            <sz val="9"/>
            <color indexed="81"/>
            <rFont val="ＭＳ Ｐゴシック"/>
            <family val="3"/>
            <charset val="128"/>
          </rPr>
          <t>使用する者の期間を御記入ください。</t>
        </r>
      </text>
    </comment>
    <comment ref="P30" authorId="2" shapeId="0" xr:uid="{00000000-0006-0000-1000-000017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2" authorId="1" shapeId="0" xr:uid="{00000000-0006-0000-1000-000018000000}">
      <text>
        <r>
          <rPr>
            <b/>
            <sz val="9"/>
            <color indexed="81"/>
            <rFont val="ＭＳ Ｐゴシック"/>
            <family val="3"/>
            <charset val="128"/>
          </rPr>
          <t>男、女から選択</t>
        </r>
      </text>
    </comment>
    <comment ref="I32" authorId="1" shapeId="0" xr:uid="{00000000-0006-0000-1000-000019000000}">
      <text>
        <r>
          <rPr>
            <sz val="9"/>
            <color indexed="81"/>
            <rFont val="ＭＳ Ｐゴシック"/>
            <family val="3"/>
            <charset val="128"/>
          </rPr>
          <t xml:space="preserve">車上運動員、事務員、手話通訳者、要約筆記者から選択
</t>
        </r>
      </text>
    </comment>
    <comment ref="L32" authorId="0" shapeId="0" xr:uid="{A6D63933-4ACA-42A7-AE16-52977A695F46}">
      <text>
        <r>
          <rPr>
            <b/>
            <sz val="9"/>
            <color indexed="81"/>
            <rFont val="ＭＳ Ｐゴシック"/>
            <family val="3"/>
            <charset val="128"/>
          </rPr>
          <t>使用する者の期間を御記入ください。</t>
        </r>
      </text>
    </comment>
    <comment ref="P32" authorId="2" shapeId="0" xr:uid="{00000000-0006-0000-1000-00001A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4" authorId="1" shapeId="0" xr:uid="{00000000-0006-0000-1000-00001B000000}">
      <text>
        <r>
          <rPr>
            <b/>
            <sz val="9"/>
            <color indexed="81"/>
            <rFont val="ＭＳ Ｐゴシック"/>
            <family val="3"/>
            <charset val="128"/>
          </rPr>
          <t>男、女から選択</t>
        </r>
      </text>
    </comment>
    <comment ref="I34" authorId="1" shapeId="0" xr:uid="{00000000-0006-0000-1000-00001C000000}">
      <text>
        <r>
          <rPr>
            <sz val="9"/>
            <color indexed="81"/>
            <rFont val="ＭＳ Ｐゴシック"/>
            <family val="3"/>
            <charset val="128"/>
          </rPr>
          <t xml:space="preserve">車上運動員、事務員、手話通訳者、要約筆記者から選択
</t>
        </r>
      </text>
    </comment>
    <comment ref="L34" authorId="0" shapeId="0" xr:uid="{D11881A2-AB9B-406B-9E6D-77FEE76EB601}">
      <text>
        <r>
          <rPr>
            <b/>
            <sz val="9"/>
            <color indexed="81"/>
            <rFont val="ＭＳ Ｐゴシック"/>
            <family val="3"/>
            <charset val="128"/>
          </rPr>
          <t>使用する者の期間を御記入ください。</t>
        </r>
      </text>
    </comment>
    <comment ref="P34" authorId="2" shapeId="0" xr:uid="{00000000-0006-0000-1000-00001D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6" authorId="1" shapeId="0" xr:uid="{00000000-0006-0000-1000-00001E000000}">
      <text>
        <r>
          <rPr>
            <b/>
            <sz val="9"/>
            <color indexed="81"/>
            <rFont val="ＭＳ Ｐゴシック"/>
            <family val="3"/>
            <charset val="128"/>
          </rPr>
          <t>男、女から選択</t>
        </r>
      </text>
    </comment>
    <comment ref="I36" authorId="1" shapeId="0" xr:uid="{00000000-0006-0000-1000-00001F000000}">
      <text>
        <r>
          <rPr>
            <sz val="9"/>
            <color indexed="81"/>
            <rFont val="ＭＳ Ｐゴシック"/>
            <family val="3"/>
            <charset val="128"/>
          </rPr>
          <t xml:space="preserve">車上運動員、事務員、手話通訳者、要約筆記者から選択
</t>
        </r>
      </text>
    </comment>
    <comment ref="L36" authorId="0" shapeId="0" xr:uid="{8AECF971-1A49-4C07-A5CF-8DE541CBB7F4}">
      <text>
        <r>
          <rPr>
            <b/>
            <sz val="9"/>
            <color indexed="81"/>
            <rFont val="ＭＳ Ｐゴシック"/>
            <family val="3"/>
            <charset val="128"/>
          </rPr>
          <t>使用する者の期間を御記入ください。</t>
        </r>
      </text>
    </comment>
    <comment ref="P36" authorId="2" shapeId="0" xr:uid="{00000000-0006-0000-1000-000020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8" authorId="1" shapeId="0" xr:uid="{00000000-0006-0000-1000-000021000000}">
      <text>
        <r>
          <rPr>
            <b/>
            <sz val="9"/>
            <color indexed="81"/>
            <rFont val="ＭＳ Ｐゴシック"/>
            <family val="3"/>
            <charset val="128"/>
          </rPr>
          <t>男、女から選択</t>
        </r>
      </text>
    </comment>
    <comment ref="I38" authorId="1" shapeId="0" xr:uid="{00000000-0006-0000-1000-000022000000}">
      <text>
        <r>
          <rPr>
            <sz val="9"/>
            <color indexed="81"/>
            <rFont val="ＭＳ Ｐゴシック"/>
            <family val="3"/>
            <charset val="128"/>
          </rPr>
          <t xml:space="preserve">車上運動員、事務員、手話通訳者、要約筆記者から選択
</t>
        </r>
      </text>
    </comment>
    <comment ref="L38" authorId="0" shapeId="0" xr:uid="{3CA0C595-1C77-4BF3-8ACD-821474BAA6EC}">
      <text>
        <r>
          <rPr>
            <b/>
            <sz val="9"/>
            <color indexed="81"/>
            <rFont val="ＭＳ Ｐゴシック"/>
            <family val="3"/>
            <charset val="128"/>
          </rPr>
          <t>使用する者の期間を御記入ください。</t>
        </r>
      </text>
    </comment>
    <comment ref="P38" authorId="2" shapeId="0" xr:uid="{00000000-0006-0000-1000-000023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0" authorId="1" shapeId="0" xr:uid="{00000000-0006-0000-1000-000024000000}">
      <text>
        <r>
          <rPr>
            <b/>
            <sz val="9"/>
            <color indexed="81"/>
            <rFont val="ＭＳ Ｐゴシック"/>
            <family val="3"/>
            <charset val="128"/>
          </rPr>
          <t>男、女から選択</t>
        </r>
      </text>
    </comment>
    <comment ref="I40" authorId="1" shapeId="0" xr:uid="{00000000-0006-0000-1000-000025000000}">
      <text>
        <r>
          <rPr>
            <sz val="9"/>
            <color indexed="81"/>
            <rFont val="ＭＳ Ｐゴシック"/>
            <family val="3"/>
            <charset val="128"/>
          </rPr>
          <t xml:space="preserve">車上運動員、事務員、手話通訳者、要約筆記者から選択
</t>
        </r>
      </text>
    </comment>
    <comment ref="L40" authorId="0" shapeId="0" xr:uid="{15501152-5228-40D0-BF8E-C122413516F9}">
      <text>
        <r>
          <rPr>
            <b/>
            <sz val="9"/>
            <color indexed="81"/>
            <rFont val="ＭＳ Ｐゴシック"/>
            <family val="3"/>
            <charset val="128"/>
          </rPr>
          <t>使用する者の期間を御記入ください。</t>
        </r>
      </text>
    </comment>
    <comment ref="P40" authorId="2" shapeId="0" xr:uid="{00000000-0006-0000-1000-000026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3" authorId="1" shapeId="0" xr:uid="{00000000-0006-0000-1000-000027000000}">
      <text>
        <r>
          <rPr>
            <b/>
            <sz val="9"/>
            <color indexed="81"/>
            <rFont val="ＭＳ Ｐゴシック"/>
            <family val="3"/>
            <charset val="128"/>
          </rPr>
          <t>男、女から選択</t>
        </r>
      </text>
    </comment>
    <comment ref="I43" authorId="1" shapeId="0" xr:uid="{00000000-0006-0000-1000-000028000000}">
      <text>
        <r>
          <rPr>
            <sz val="9"/>
            <color indexed="81"/>
            <rFont val="ＭＳ Ｐゴシック"/>
            <family val="3"/>
            <charset val="128"/>
          </rPr>
          <t xml:space="preserve">車上運動員、事務員、手話通訳者、要約筆記者から選択
</t>
        </r>
      </text>
    </comment>
    <comment ref="L43" authorId="0" shapeId="0" xr:uid="{780C97B2-DEC8-4810-A723-7D78BCD54A4B}">
      <text>
        <r>
          <rPr>
            <b/>
            <sz val="9"/>
            <color indexed="81"/>
            <rFont val="ＭＳ Ｐゴシック"/>
            <family val="3"/>
            <charset val="128"/>
          </rPr>
          <t>使用する者の期間を御記入ください。</t>
        </r>
      </text>
    </comment>
    <comment ref="P43" authorId="2" shapeId="0" xr:uid="{00000000-0006-0000-1000-000029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5" authorId="1" shapeId="0" xr:uid="{00000000-0006-0000-1000-00002A000000}">
      <text>
        <r>
          <rPr>
            <b/>
            <sz val="9"/>
            <color indexed="81"/>
            <rFont val="ＭＳ Ｐゴシック"/>
            <family val="3"/>
            <charset val="128"/>
          </rPr>
          <t>男、女から選択</t>
        </r>
      </text>
    </comment>
    <comment ref="I45" authorId="1" shapeId="0" xr:uid="{00000000-0006-0000-1000-00002B000000}">
      <text>
        <r>
          <rPr>
            <sz val="9"/>
            <color indexed="81"/>
            <rFont val="ＭＳ Ｐゴシック"/>
            <family val="3"/>
            <charset val="128"/>
          </rPr>
          <t xml:space="preserve">車上運動員、事務員、手話通訳者、要約筆記者から選択
</t>
        </r>
      </text>
    </comment>
    <comment ref="L45" authorId="0" shapeId="0" xr:uid="{3769B875-DC18-4A6E-9AAA-4AAF32411CD8}">
      <text>
        <r>
          <rPr>
            <b/>
            <sz val="9"/>
            <color indexed="81"/>
            <rFont val="ＭＳ Ｐゴシック"/>
            <family val="3"/>
            <charset val="128"/>
          </rPr>
          <t>使用する者の期間を御記入ください。</t>
        </r>
      </text>
    </comment>
    <comment ref="P45" authorId="2" shapeId="0" xr:uid="{00000000-0006-0000-1000-00002C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7" authorId="1" shapeId="0" xr:uid="{00000000-0006-0000-1000-00002D000000}">
      <text>
        <r>
          <rPr>
            <b/>
            <sz val="9"/>
            <color indexed="81"/>
            <rFont val="ＭＳ Ｐゴシック"/>
            <family val="3"/>
            <charset val="128"/>
          </rPr>
          <t>男、女から選択</t>
        </r>
      </text>
    </comment>
    <comment ref="I47" authorId="1" shapeId="0" xr:uid="{00000000-0006-0000-1000-00002E000000}">
      <text>
        <r>
          <rPr>
            <sz val="9"/>
            <color indexed="81"/>
            <rFont val="ＭＳ Ｐゴシック"/>
            <family val="3"/>
            <charset val="128"/>
          </rPr>
          <t xml:space="preserve">車上運動員、事務員、手話通訳者、要約筆記者から選択
</t>
        </r>
      </text>
    </comment>
    <comment ref="L47" authorId="0" shapeId="0" xr:uid="{7E795F50-AFC9-4DEC-9B3E-F8B95E6229CB}">
      <text>
        <r>
          <rPr>
            <b/>
            <sz val="9"/>
            <color indexed="81"/>
            <rFont val="ＭＳ Ｐゴシック"/>
            <family val="3"/>
            <charset val="128"/>
          </rPr>
          <t>使用する者の期間を御記入ください。</t>
        </r>
      </text>
    </comment>
    <comment ref="P47" authorId="2" shapeId="0" xr:uid="{00000000-0006-0000-1000-00002F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9" authorId="1" shapeId="0" xr:uid="{00000000-0006-0000-1000-000030000000}">
      <text>
        <r>
          <rPr>
            <b/>
            <sz val="9"/>
            <color indexed="81"/>
            <rFont val="ＭＳ Ｐゴシック"/>
            <family val="3"/>
            <charset val="128"/>
          </rPr>
          <t>男、女から選択</t>
        </r>
      </text>
    </comment>
    <comment ref="I49" authorId="1" shapeId="0" xr:uid="{00000000-0006-0000-1000-000031000000}">
      <text>
        <r>
          <rPr>
            <sz val="9"/>
            <color indexed="81"/>
            <rFont val="ＭＳ Ｐゴシック"/>
            <family val="3"/>
            <charset val="128"/>
          </rPr>
          <t xml:space="preserve">車上運動員、事務員、手話通訳者、要約筆記者から選択
</t>
        </r>
      </text>
    </comment>
    <comment ref="L49" authorId="0" shapeId="0" xr:uid="{D3F0ABD8-D6DE-401F-A2DF-D82E6DD2C183}">
      <text>
        <r>
          <rPr>
            <b/>
            <sz val="9"/>
            <color indexed="81"/>
            <rFont val="ＭＳ Ｐゴシック"/>
            <family val="3"/>
            <charset val="128"/>
          </rPr>
          <t>使用する者の期間を御記入ください。</t>
        </r>
      </text>
    </comment>
    <comment ref="P49" authorId="2" shapeId="0" xr:uid="{00000000-0006-0000-1000-000032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1" authorId="1" shapeId="0" xr:uid="{00000000-0006-0000-1000-000033000000}">
      <text>
        <r>
          <rPr>
            <b/>
            <sz val="9"/>
            <color indexed="81"/>
            <rFont val="ＭＳ Ｐゴシック"/>
            <family val="3"/>
            <charset val="128"/>
          </rPr>
          <t>男、女から選択</t>
        </r>
      </text>
    </comment>
    <comment ref="I51" authorId="1" shapeId="0" xr:uid="{00000000-0006-0000-1000-000034000000}">
      <text>
        <r>
          <rPr>
            <sz val="9"/>
            <color indexed="81"/>
            <rFont val="ＭＳ Ｐゴシック"/>
            <family val="3"/>
            <charset val="128"/>
          </rPr>
          <t xml:space="preserve">車上運動員、事務員、手話通訳者、要約筆記者から選択
</t>
        </r>
      </text>
    </comment>
    <comment ref="L51" authorId="0" shapeId="0" xr:uid="{2D6B57E4-CBCB-4BB6-A97F-DBD5AABB6F57}">
      <text>
        <r>
          <rPr>
            <b/>
            <sz val="9"/>
            <color indexed="81"/>
            <rFont val="ＭＳ Ｐゴシック"/>
            <family val="3"/>
            <charset val="128"/>
          </rPr>
          <t>使用する者の期間を御記入ください。</t>
        </r>
      </text>
    </comment>
    <comment ref="P51" authorId="2" shapeId="0" xr:uid="{00000000-0006-0000-1000-000035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3" authorId="1" shapeId="0" xr:uid="{00000000-0006-0000-1000-000036000000}">
      <text>
        <r>
          <rPr>
            <b/>
            <sz val="9"/>
            <color indexed="81"/>
            <rFont val="ＭＳ Ｐゴシック"/>
            <family val="3"/>
            <charset val="128"/>
          </rPr>
          <t>男、女から選択</t>
        </r>
      </text>
    </comment>
    <comment ref="I53" authorId="1" shapeId="0" xr:uid="{00000000-0006-0000-1000-000037000000}">
      <text>
        <r>
          <rPr>
            <sz val="9"/>
            <color indexed="81"/>
            <rFont val="ＭＳ Ｐゴシック"/>
            <family val="3"/>
            <charset val="128"/>
          </rPr>
          <t xml:space="preserve">車上運動員、事務員、手話通訳者、要約筆記者から選択
</t>
        </r>
      </text>
    </comment>
    <comment ref="L53" authorId="0" shapeId="0" xr:uid="{48055FEB-42EE-42A5-98B7-6B31D1ED1984}">
      <text>
        <r>
          <rPr>
            <b/>
            <sz val="9"/>
            <color indexed="81"/>
            <rFont val="ＭＳ Ｐゴシック"/>
            <family val="3"/>
            <charset val="128"/>
          </rPr>
          <t>使用する者の期間を御記入ください。</t>
        </r>
      </text>
    </comment>
    <comment ref="P53" authorId="2" shapeId="0" xr:uid="{00000000-0006-0000-1000-000038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5" authorId="1" shapeId="0" xr:uid="{00000000-0006-0000-1000-000039000000}">
      <text>
        <r>
          <rPr>
            <b/>
            <sz val="9"/>
            <color indexed="81"/>
            <rFont val="ＭＳ Ｐゴシック"/>
            <family val="3"/>
            <charset val="128"/>
          </rPr>
          <t>男、女から選択</t>
        </r>
      </text>
    </comment>
    <comment ref="I55" authorId="1" shapeId="0" xr:uid="{00000000-0006-0000-1000-00003A000000}">
      <text>
        <r>
          <rPr>
            <sz val="9"/>
            <color indexed="81"/>
            <rFont val="ＭＳ Ｐゴシック"/>
            <family val="3"/>
            <charset val="128"/>
          </rPr>
          <t xml:space="preserve">車上運動員、事務員、手話通訳者、要約筆記者から選択
</t>
        </r>
      </text>
    </comment>
    <comment ref="L55" authorId="0" shapeId="0" xr:uid="{F0F0C26D-0462-417C-87D2-4817F286D0F1}">
      <text>
        <r>
          <rPr>
            <b/>
            <sz val="9"/>
            <color indexed="81"/>
            <rFont val="ＭＳ Ｐゴシック"/>
            <family val="3"/>
            <charset val="128"/>
          </rPr>
          <t>使用する者の期間を御記入ください。</t>
        </r>
      </text>
    </comment>
    <comment ref="P55" authorId="2" shapeId="0" xr:uid="{00000000-0006-0000-1000-00003B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7" authorId="1" shapeId="0" xr:uid="{00000000-0006-0000-1000-00003C000000}">
      <text>
        <r>
          <rPr>
            <b/>
            <sz val="9"/>
            <color indexed="81"/>
            <rFont val="ＭＳ Ｐゴシック"/>
            <family val="3"/>
            <charset val="128"/>
          </rPr>
          <t>男、女から選択</t>
        </r>
      </text>
    </comment>
    <comment ref="I57" authorId="1" shapeId="0" xr:uid="{00000000-0006-0000-1000-00003D000000}">
      <text>
        <r>
          <rPr>
            <sz val="9"/>
            <color indexed="81"/>
            <rFont val="ＭＳ Ｐゴシック"/>
            <family val="3"/>
            <charset val="128"/>
          </rPr>
          <t xml:space="preserve">車上運動員、事務員、手話通訳者、要約筆記者から選択
</t>
        </r>
      </text>
    </comment>
    <comment ref="L57" authorId="0" shapeId="0" xr:uid="{D066FBA9-8416-483B-8FC3-98DC6A9E2C1C}">
      <text>
        <r>
          <rPr>
            <b/>
            <sz val="9"/>
            <color indexed="81"/>
            <rFont val="ＭＳ Ｐゴシック"/>
            <family val="3"/>
            <charset val="128"/>
          </rPr>
          <t>使用する者の期間を御記入ください。</t>
        </r>
      </text>
    </comment>
    <comment ref="P57" authorId="2" shapeId="0" xr:uid="{00000000-0006-0000-1000-00003E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9" authorId="1" shapeId="0" xr:uid="{00000000-0006-0000-1000-00003F000000}">
      <text>
        <r>
          <rPr>
            <b/>
            <sz val="9"/>
            <color indexed="81"/>
            <rFont val="ＭＳ Ｐゴシック"/>
            <family val="3"/>
            <charset val="128"/>
          </rPr>
          <t>男、女から選択</t>
        </r>
      </text>
    </comment>
    <comment ref="I59" authorId="1" shapeId="0" xr:uid="{00000000-0006-0000-1000-000040000000}">
      <text>
        <r>
          <rPr>
            <sz val="9"/>
            <color indexed="81"/>
            <rFont val="ＭＳ Ｐゴシック"/>
            <family val="3"/>
            <charset val="128"/>
          </rPr>
          <t xml:space="preserve">車上運動員、事務員、手話通訳者、要約筆記者から選択
</t>
        </r>
      </text>
    </comment>
    <comment ref="L59" authorId="0" shapeId="0" xr:uid="{182243D1-5744-4827-BEB6-C0A0A144D74C}">
      <text>
        <r>
          <rPr>
            <b/>
            <sz val="9"/>
            <color indexed="81"/>
            <rFont val="ＭＳ Ｐゴシック"/>
            <family val="3"/>
            <charset val="128"/>
          </rPr>
          <t>使用する者の期間を御記入ください。</t>
        </r>
      </text>
    </comment>
    <comment ref="P59" authorId="2" shapeId="0" xr:uid="{00000000-0006-0000-1000-000041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1" authorId="1" shapeId="0" xr:uid="{4B401D1F-B644-4039-A47F-79881589763D}">
      <text>
        <r>
          <rPr>
            <b/>
            <sz val="9"/>
            <color indexed="81"/>
            <rFont val="ＭＳ Ｐゴシック"/>
            <family val="3"/>
            <charset val="128"/>
          </rPr>
          <t>男、女から選択</t>
        </r>
      </text>
    </comment>
    <comment ref="I61" authorId="1" shapeId="0" xr:uid="{C1220CBA-85D0-4EC0-B763-CE9728C4A35F}">
      <text>
        <r>
          <rPr>
            <sz val="9"/>
            <color indexed="81"/>
            <rFont val="ＭＳ Ｐゴシック"/>
            <family val="3"/>
            <charset val="128"/>
          </rPr>
          <t xml:space="preserve">車上運動員、事務員、手話通訳者、要約筆記者から選択
</t>
        </r>
      </text>
    </comment>
    <comment ref="L61" authorId="0" shapeId="0" xr:uid="{43368916-B08D-4E6C-99E5-DD8A788563C3}">
      <text>
        <r>
          <rPr>
            <b/>
            <sz val="9"/>
            <color indexed="81"/>
            <rFont val="ＭＳ Ｐゴシック"/>
            <family val="3"/>
            <charset val="128"/>
          </rPr>
          <t>使用する者の期間を御記入ください。</t>
        </r>
      </text>
    </comment>
    <comment ref="P61" authorId="2" shapeId="0" xr:uid="{189AE693-427F-46BA-B510-8D345757D26C}">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3" authorId="1" shapeId="0" xr:uid="{E3D38F6F-A83F-4BC1-80CC-B25721A8C9A9}">
      <text>
        <r>
          <rPr>
            <b/>
            <sz val="9"/>
            <color indexed="81"/>
            <rFont val="ＭＳ Ｐゴシック"/>
            <family val="3"/>
            <charset val="128"/>
          </rPr>
          <t>男、女から選択</t>
        </r>
      </text>
    </comment>
    <comment ref="I63" authorId="1" shapeId="0" xr:uid="{A1C451EE-44EE-417C-BF97-865543879B86}">
      <text>
        <r>
          <rPr>
            <sz val="9"/>
            <color indexed="81"/>
            <rFont val="ＭＳ Ｐゴシック"/>
            <family val="3"/>
            <charset val="128"/>
          </rPr>
          <t xml:space="preserve">車上運動員、事務員、手話通訳者、要約筆記者から選択
</t>
        </r>
      </text>
    </comment>
    <comment ref="L63" authorId="0" shapeId="0" xr:uid="{85C23636-3A98-49DF-9298-F3A55227CE98}">
      <text>
        <r>
          <rPr>
            <b/>
            <sz val="9"/>
            <color indexed="81"/>
            <rFont val="ＭＳ Ｐゴシック"/>
            <family val="3"/>
            <charset val="128"/>
          </rPr>
          <t>使用する者の期間を御記入ください。</t>
        </r>
      </text>
    </comment>
    <comment ref="P63" authorId="2" shapeId="0" xr:uid="{AF0D97C0-4C93-4827-88A9-A18378250601}">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5" authorId="1" shapeId="0" xr:uid="{00000000-0006-0000-1000-000042000000}">
      <text>
        <r>
          <rPr>
            <b/>
            <sz val="9"/>
            <color indexed="81"/>
            <rFont val="ＭＳ Ｐゴシック"/>
            <family val="3"/>
            <charset val="128"/>
          </rPr>
          <t>男、女から選択</t>
        </r>
      </text>
    </comment>
    <comment ref="I65" authorId="1" shapeId="0" xr:uid="{00000000-0006-0000-1000-000043000000}">
      <text>
        <r>
          <rPr>
            <sz val="9"/>
            <color indexed="81"/>
            <rFont val="ＭＳ Ｐゴシック"/>
            <family val="3"/>
            <charset val="128"/>
          </rPr>
          <t xml:space="preserve">車上運動員、事務員、手話通訳者、要約筆記者から選択
</t>
        </r>
      </text>
    </comment>
    <comment ref="L65" authorId="0" shapeId="0" xr:uid="{060BEA33-8F7B-446D-B102-C0EB43FB3859}">
      <text>
        <r>
          <rPr>
            <b/>
            <sz val="9"/>
            <color indexed="81"/>
            <rFont val="ＭＳ Ｐゴシック"/>
            <family val="3"/>
            <charset val="128"/>
          </rPr>
          <t>使用する者の期間を御記入ください。</t>
        </r>
      </text>
    </comment>
    <comment ref="P65" authorId="2" shapeId="0" xr:uid="{00000000-0006-0000-1000-000044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7" authorId="1" shapeId="0" xr:uid="{00000000-0006-0000-1000-000045000000}">
      <text>
        <r>
          <rPr>
            <b/>
            <sz val="9"/>
            <color indexed="81"/>
            <rFont val="ＭＳ Ｐゴシック"/>
            <family val="3"/>
            <charset val="128"/>
          </rPr>
          <t>男、女から選択</t>
        </r>
      </text>
    </comment>
    <comment ref="I67" authorId="1" shapeId="0" xr:uid="{00000000-0006-0000-1000-000046000000}">
      <text>
        <r>
          <rPr>
            <sz val="9"/>
            <color indexed="81"/>
            <rFont val="ＭＳ Ｐゴシック"/>
            <family val="3"/>
            <charset val="128"/>
          </rPr>
          <t xml:space="preserve">車上運動員、事務員、手話通訳者、要約筆記者から選択
</t>
        </r>
      </text>
    </comment>
    <comment ref="L67" authorId="0" shapeId="0" xr:uid="{42E1C47A-6E6C-48EC-846A-FF8B8E53B6CD}">
      <text>
        <r>
          <rPr>
            <b/>
            <sz val="9"/>
            <color indexed="81"/>
            <rFont val="ＭＳ Ｐゴシック"/>
            <family val="3"/>
            <charset val="128"/>
          </rPr>
          <t>使用する者の期間を御記入ください。</t>
        </r>
      </text>
    </comment>
    <comment ref="P67" authorId="2" shapeId="0" xr:uid="{00000000-0006-0000-1000-000047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9" authorId="1" shapeId="0" xr:uid="{00000000-0006-0000-1000-000048000000}">
      <text>
        <r>
          <rPr>
            <b/>
            <sz val="9"/>
            <color indexed="81"/>
            <rFont val="ＭＳ Ｐゴシック"/>
            <family val="3"/>
            <charset val="128"/>
          </rPr>
          <t>男、女から選択</t>
        </r>
      </text>
    </comment>
    <comment ref="I69" authorId="1" shapeId="0" xr:uid="{00000000-0006-0000-1000-000049000000}">
      <text>
        <r>
          <rPr>
            <sz val="9"/>
            <color indexed="81"/>
            <rFont val="ＭＳ Ｐゴシック"/>
            <family val="3"/>
            <charset val="128"/>
          </rPr>
          <t xml:space="preserve">車上運動員、事務員、手話通訳者、要約筆記者から選択
</t>
        </r>
      </text>
    </comment>
    <comment ref="L69" authorId="0" shapeId="0" xr:uid="{D3082D1E-D7D9-454F-B906-0100C4C9AF73}">
      <text>
        <r>
          <rPr>
            <b/>
            <sz val="9"/>
            <color indexed="81"/>
            <rFont val="ＭＳ Ｐゴシック"/>
            <family val="3"/>
            <charset val="128"/>
          </rPr>
          <t>使用する者の期間を御記入ください。</t>
        </r>
      </text>
    </comment>
    <comment ref="P69" authorId="2" shapeId="0" xr:uid="{00000000-0006-0000-1000-00004A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71" authorId="1" shapeId="0" xr:uid="{00000000-0006-0000-1000-00004B000000}">
      <text>
        <r>
          <rPr>
            <b/>
            <sz val="9"/>
            <color indexed="81"/>
            <rFont val="ＭＳ Ｐゴシック"/>
            <family val="3"/>
            <charset val="128"/>
          </rPr>
          <t>男、女から選択</t>
        </r>
      </text>
    </comment>
    <comment ref="I71" authorId="1" shapeId="0" xr:uid="{00000000-0006-0000-1000-00004C000000}">
      <text>
        <r>
          <rPr>
            <sz val="9"/>
            <color indexed="81"/>
            <rFont val="ＭＳ Ｐゴシック"/>
            <family val="3"/>
            <charset val="128"/>
          </rPr>
          <t xml:space="preserve">車上運動員、事務員、手話通訳者、要約筆記者から選択
</t>
        </r>
      </text>
    </comment>
    <comment ref="L71" authorId="0" shapeId="0" xr:uid="{12A3A098-3EA5-4385-9024-5C1EC51E29BB}">
      <text>
        <r>
          <rPr>
            <b/>
            <sz val="9"/>
            <color indexed="81"/>
            <rFont val="ＭＳ Ｐゴシック"/>
            <family val="3"/>
            <charset val="128"/>
          </rPr>
          <t>使用する者の期間を御記入ください。</t>
        </r>
      </text>
    </comment>
    <comment ref="P71" authorId="2" shapeId="0" xr:uid="{00000000-0006-0000-1000-00004D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201user</author>
    <author>user</author>
  </authors>
  <commentList>
    <comment ref="D5" authorId="0" shapeId="0" xr:uid="{00000000-0006-0000-1700-000001000000}">
      <text>
        <r>
          <rPr>
            <b/>
            <sz val="12"/>
            <color indexed="81"/>
            <rFont val="MS P ゴシック"/>
            <family val="3"/>
            <charset val="128"/>
          </rPr>
          <t>選挙長に通称の使用を申請する場合には、通称に付したふりがなを記載してください。</t>
        </r>
      </text>
    </comment>
    <comment ref="D6" authorId="0" shapeId="0" xr:uid="{00000000-0006-0000-1700-000002000000}">
      <text>
        <r>
          <rPr>
            <b/>
            <sz val="12"/>
            <color indexed="81"/>
            <rFont val="MS P ゴシック"/>
            <family val="3"/>
            <charset val="128"/>
          </rPr>
          <t>選挙長に通称の使用を申請する場合には、その通称を記載してください。</t>
        </r>
        <r>
          <rPr>
            <sz val="9"/>
            <color indexed="81"/>
            <rFont val="MS P ゴシック"/>
            <family val="3"/>
            <charset val="128"/>
          </rPr>
          <t xml:space="preserve">
</t>
        </r>
      </text>
    </comment>
    <comment ref="E11" authorId="1" shapeId="0" xr:uid="{00000000-0006-0000-1700-000003000000}">
      <text>
        <r>
          <rPr>
            <b/>
            <sz val="9"/>
            <color indexed="81"/>
            <rFont val="ＭＳ Ｐゴシック"/>
            <family val="3"/>
            <charset val="128"/>
          </rPr>
          <t xml:space="preserve">　日本放送協会青森放送局は２回、それ以外の放送事業者は各１回となります。
</t>
        </r>
      </text>
    </comment>
    <comment ref="I11" authorId="1" shapeId="0" xr:uid="{00000000-0006-0000-1700-000004000000}">
      <text>
        <r>
          <rPr>
            <b/>
            <sz val="9"/>
            <color indexed="81"/>
            <rFont val="ＭＳ Ｐゴシック"/>
            <family val="3"/>
            <charset val="128"/>
          </rPr>
          <t>　日本放送協会青森放送局は２回、青森放送株式会社は１回となります。</t>
        </r>
      </text>
    </comment>
    <comment ref="H17" authorId="1" shapeId="0" xr:uid="{B124812C-3E16-495C-A195-043D803F9CA6}">
      <text>
        <r>
          <rPr>
            <b/>
            <sz val="9"/>
            <color indexed="81"/>
            <rFont val="ＭＳ Ｐゴシック"/>
            <family val="3"/>
            <charset val="128"/>
          </rPr>
          <t>手話通訳士の連絡先を記入してください。</t>
        </r>
      </text>
    </comment>
    <comment ref="D26" authorId="1" shapeId="0" xr:uid="{00000000-0006-0000-1700-00000B000000}">
      <text>
        <r>
          <rPr>
            <b/>
            <sz val="9"/>
            <color indexed="81"/>
            <rFont val="ＭＳ Ｐゴシック"/>
            <family val="3"/>
            <charset val="128"/>
          </rPr>
          <t>政見放送の録音又は録画を行う放送事業者名を記載してください。</t>
        </r>
      </text>
    </comment>
  </commentList>
</comments>
</file>

<file path=xl/sharedStrings.xml><?xml version="1.0" encoding="utf-8"?>
<sst xmlns="http://schemas.openxmlformats.org/spreadsheetml/2006/main" count="3620" uniqueCount="1082">
  <si>
    <t>項目</t>
    <rPh sb="0" eb="2">
      <t>コウモク</t>
    </rPh>
    <phoneticPr fontId="3"/>
  </si>
  <si>
    <t>区分</t>
    <rPh sb="0" eb="2">
      <t>クブン</t>
    </rPh>
    <phoneticPr fontId="3"/>
  </si>
  <si>
    <t>円</t>
    <rPh sb="0" eb="1">
      <t>エン</t>
    </rPh>
    <phoneticPr fontId="3"/>
  </si>
  <si>
    <t>運転手の雇用</t>
    <rPh sb="0" eb="3">
      <t>ウンテンシュ</t>
    </rPh>
    <rPh sb="4" eb="6">
      <t>コヨウ</t>
    </rPh>
    <phoneticPr fontId="3"/>
  </si>
  <si>
    <t>燃料代</t>
    <rPh sb="0" eb="3">
      <t>ネンリョウダイ</t>
    </rPh>
    <phoneticPr fontId="3"/>
  </si>
  <si>
    <t>備考１　契約届出書には、契約書の写しを添付してください。</t>
  </si>
  <si>
    <t>選挙運動用自動車使用証明書（自動車）</t>
    <rPh sb="10" eb="13">
      <t>ショウメイショ</t>
    </rPh>
    <rPh sb="14" eb="17">
      <t>ジドウシャ</t>
    </rPh>
    <phoneticPr fontId="3"/>
  </si>
  <si>
    <t>運送等契約区分</t>
    <rPh sb="0" eb="3">
      <t>ウンソウトウ</t>
    </rPh>
    <rPh sb="3" eb="5">
      <t>ケイヤク</t>
    </rPh>
    <rPh sb="5" eb="7">
      <t>クブン</t>
    </rPh>
    <phoneticPr fontId="3"/>
  </si>
  <si>
    <t>称及び住所並びに法人にあ</t>
    <rPh sb="0" eb="1">
      <t>ショウ</t>
    </rPh>
    <rPh sb="1" eb="2">
      <t>オヨ</t>
    </rPh>
    <rPh sb="3" eb="5">
      <t>ジュウショ</t>
    </rPh>
    <rPh sb="5" eb="6">
      <t>ナラ</t>
    </rPh>
    <rPh sb="8" eb="10">
      <t>ホウジン</t>
    </rPh>
    <phoneticPr fontId="3"/>
  </si>
  <si>
    <t>（該当する方の番号に</t>
    <rPh sb="1" eb="3">
      <t>ガイトウ</t>
    </rPh>
    <rPh sb="5" eb="6">
      <t>ホウ</t>
    </rPh>
    <rPh sb="7" eb="9">
      <t>バンゴウ</t>
    </rPh>
    <phoneticPr fontId="3"/>
  </si>
  <si>
    <t>２　左に掲げる場合以外の場合</t>
    <rPh sb="2" eb="3">
      <t>ヒダリ</t>
    </rPh>
    <rPh sb="4" eb="5">
      <t>カカ</t>
    </rPh>
    <rPh sb="7" eb="9">
      <t>バアイ</t>
    </rPh>
    <rPh sb="9" eb="11">
      <t>イガイ</t>
    </rPh>
    <rPh sb="12" eb="14">
      <t>バアイ</t>
    </rPh>
    <phoneticPr fontId="3"/>
  </si>
  <si>
    <t>車種及び自動車登録番号</t>
    <rPh sb="0" eb="2">
      <t>シャシュ</t>
    </rPh>
    <rPh sb="2" eb="3">
      <t>オヨ</t>
    </rPh>
    <rPh sb="4" eb="7">
      <t>ジドウシャ</t>
    </rPh>
    <rPh sb="7" eb="9">
      <t>トウロク</t>
    </rPh>
    <rPh sb="9" eb="11">
      <t>バンゴウ</t>
    </rPh>
    <phoneticPr fontId="3"/>
  </si>
  <si>
    <t>運送等年月日</t>
    <rPh sb="0" eb="3">
      <t>ウンソウトウ</t>
    </rPh>
    <rPh sb="3" eb="6">
      <t>ネンガッピ</t>
    </rPh>
    <phoneticPr fontId="3"/>
  </si>
  <si>
    <t>運送等金額</t>
    <rPh sb="0" eb="3">
      <t>ウンソウトウ</t>
    </rPh>
    <rPh sb="3" eb="5">
      <t>キンガク</t>
    </rPh>
    <phoneticPr fontId="3"/>
  </si>
  <si>
    <t>っては代表者の氏名　　　</t>
    <rPh sb="3" eb="6">
      <t>ダイヒョウシャ</t>
    </rPh>
    <rPh sb="7" eb="9">
      <t>シメイ</t>
    </rPh>
    <phoneticPr fontId="3"/>
  </si>
  <si>
    <t xml:space="preserve">    ４　公費負担の限度額は、選挙運動用自動車１台につき１日当たり次の金額までです。</t>
  </si>
  <si>
    <t xml:space="preserve">      (1) 一般乗用旅客自動車運送事業者との運送契約による場合       　64,500円</t>
  </si>
  <si>
    <t>　　　ださい。</t>
    <phoneticPr fontId="3"/>
  </si>
  <si>
    <t>請　　求　　書</t>
    <rPh sb="0" eb="1">
      <t>ショウ</t>
    </rPh>
    <rPh sb="3" eb="4">
      <t>モトム</t>
    </rPh>
    <rPh sb="6" eb="7">
      <t>ショ</t>
    </rPh>
    <phoneticPr fontId="3"/>
  </si>
  <si>
    <t>（選挙運動用自動車の使用）</t>
    <rPh sb="1" eb="3">
      <t>センキョ</t>
    </rPh>
    <rPh sb="3" eb="6">
      <t>ウンドウヨウ</t>
    </rPh>
    <rPh sb="6" eb="9">
      <t>ジドウシャ</t>
    </rPh>
    <rPh sb="10" eb="12">
      <t>シヨウ</t>
    </rPh>
    <phoneticPr fontId="3"/>
  </si>
  <si>
    <t>　青森県知事　殿</t>
    <rPh sb="1" eb="3">
      <t>アオモリ</t>
    </rPh>
    <rPh sb="3" eb="6">
      <t>ケンチジ</t>
    </rPh>
    <rPh sb="7" eb="8">
      <t>ドノ</t>
    </rPh>
    <phoneticPr fontId="3"/>
  </si>
  <si>
    <t>電話番号</t>
    <rPh sb="0" eb="2">
      <t>デンワ</t>
    </rPh>
    <rPh sb="2" eb="4">
      <t>バンゴウ</t>
    </rPh>
    <phoneticPr fontId="3"/>
  </si>
  <si>
    <t>印　</t>
    <rPh sb="0" eb="1">
      <t>イン</t>
    </rPh>
    <phoneticPr fontId="3"/>
  </si>
  <si>
    <t>１　請求金額</t>
    <rPh sb="2" eb="4">
      <t>セイキュウ</t>
    </rPh>
    <rPh sb="4" eb="6">
      <t>キンガク</t>
    </rPh>
    <phoneticPr fontId="3"/>
  </si>
  <si>
    <t>２　内　　訳</t>
    <rPh sb="2" eb="3">
      <t>ナイ</t>
    </rPh>
    <rPh sb="5" eb="6">
      <t>ヤク</t>
    </rPh>
    <phoneticPr fontId="3"/>
  </si>
  <si>
    <t>　　別紙請求内訳書のとおり</t>
    <rPh sb="2" eb="4">
      <t>ベッシ</t>
    </rPh>
    <rPh sb="4" eb="6">
      <t>セイキュウ</t>
    </rPh>
    <rPh sb="6" eb="9">
      <t>ウチワケショ</t>
    </rPh>
    <phoneticPr fontId="3"/>
  </si>
  <si>
    <t>４　候補者の氏名</t>
    <rPh sb="2" eb="5">
      <t>コウホシャ</t>
    </rPh>
    <rPh sb="6" eb="8">
      <t>シメイ</t>
    </rPh>
    <phoneticPr fontId="3"/>
  </si>
  <si>
    <t xml:space="preserve">    ２　候補者が供託物を没収された場合には、青森県に支払を請求することはできません。</t>
  </si>
  <si>
    <t>様式３の別紙のその１</t>
    <rPh sb="0" eb="2">
      <t>ヨウシキ</t>
    </rPh>
    <rPh sb="4" eb="6">
      <t>ベッシ</t>
    </rPh>
    <phoneticPr fontId="3"/>
  </si>
  <si>
    <t>請　求　内　訳　書</t>
    <rPh sb="0" eb="1">
      <t>ショウ</t>
    </rPh>
    <rPh sb="2" eb="3">
      <t>モトム</t>
    </rPh>
    <rPh sb="4" eb="5">
      <t>ナイ</t>
    </rPh>
    <rPh sb="6" eb="7">
      <t>ヤク</t>
    </rPh>
    <rPh sb="8" eb="9">
      <t>ショ</t>
    </rPh>
    <phoneticPr fontId="3"/>
  </si>
  <si>
    <t>（一般乗用旅客自動車運送事業者との運送契約により自動車を使用した場合）</t>
    <phoneticPr fontId="3"/>
  </si>
  <si>
    <t>使用年月日</t>
    <rPh sb="0" eb="2">
      <t>シヨウ</t>
    </rPh>
    <rPh sb="2" eb="5">
      <t>ネンガッピ</t>
    </rPh>
    <phoneticPr fontId="3"/>
  </si>
  <si>
    <t>基準限度額(ﾛ)</t>
    <rPh sb="0" eb="2">
      <t>キジュン</t>
    </rPh>
    <rPh sb="2" eb="4">
      <t>ゲンド</t>
    </rPh>
    <rPh sb="4" eb="5">
      <t>ガク</t>
    </rPh>
    <phoneticPr fontId="3"/>
  </si>
  <si>
    <t>請求金額</t>
    <rPh sb="0" eb="2">
      <t>セイキュウ</t>
    </rPh>
    <rPh sb="2" eb="4">
      <t>キンガク</t>
    </rPh>
    <phoneticPr fontId="3"/>
  </si>
  <si>
    <t>（</t>
    <phoneticPr fontId="3"/>
  </si>
  <si>
    <t>運　送　金　額　(ｲ)</t>
    <rPh sb="0" eb="1">
      <t>ウン</t>
    </rPh>
    <rPh sb="2" eb="3">
      <t>ソウ</t>
    </rPh>
    <rPh sb="4" eb="5">
      <t>キン</t>
    </rPh>
    <rPh sb="6" eb="7">
      <t>ガク</t>
    </rPh>
    <phoneticPr fontId="3"/>
  </si>
  <si>
    <t>計</t>
    <rPh sb="0" eb="1">
      <t>ケイ</t>
    </rPh>
    <phoneticPr fontId="3"/>
  </si>
  <si>
    <t>備考　「請求金額」欄には、(ｲ)又は(ﾛ)のうちいずれか少ない方の額を記載してください。</t>
  </si>
  <si>
    <t>様式３の別紙のその２</t>
    <rPh sb="0" eb="2">
      <t>ヨウシキ</t>
    </rPh>
    <rPh sb="4" eb="6">
      <t>ベッシ</t>
    </rPh>
    <phoneticPr fontId="3"/>
  </si>
  <si>
    <t>（一般乗用旅客自動車運送事業者以外の者との契約により自動車を使用した場合）</t>
    <phoneticPr fontId="3"/>
  </si>
  <si>
    <t>販売年月日</t>
    <rPh sb="0" eb="2">
      <t>ハンバイ</t>
    </rPh>
    <rPh sb="2" eb="5">
      <t>ネンガッピ</t>
    </rPh>
    <phoneticPr fontId="3"/>
  </si>
  <si>
    <t>雇用年月日</t>
    <rPh sb="0" eb="2">
      <t>コヨウ</t>
    </rPh>
    <rPh sb="2" eb="5">
      <t>ネンガッピ</t>
    </rPh>
    <phoneticPr fontId="3"/>
  </si>
  <si>
    <t>自動車燃料代確認申請書</t>
    <rPh sb="3" eb="6">
      <t>ネンリョウダイ</t>
    </rPh>
    <rPh sb="6" eb="8">
      <t>カクニン</t>
    </rPh>
    <rPh sb="8" eb="11">
      <t>シンセイショ</t>
    </rPh>
    <phoneticPr fontId="3"/>
  </si>
  <si>
    <t>１　契約年月日</t>
    <rPh sb="2" eb="4">
      <t>ケイヤク</t>
    </rPh>
    <rPh sb="4" eb="7">
      <t>ネンガッピ</t>
    </rPh>
    <phoneticPr fontId="3"/>
  </si>
  <si>
    <t>２　契約の相手方の氏名又は名称及び住所並びに法人にあってはその代表者の氏名</t>
    <rPh sb="2" eb="4">
      <t>ケイヤク</t>
    </rPh>
    <phoneticPr fontId="3"/>
  </si>
  <si>
    <t>購入金額</t>
    <rPh sb="0" eb="2">
      <t>コウニュウ</t>
    </rPh>
    <rPh sb="2" eb="4">
      <t>キンガク</t>
    </rPh>
    <phoneticPr fontId="3"/>
  </si>
  <si>
    <t>左のうち確認済又は確認申請金額</t>
    <rPh sb="0" eb="1">
      <t>ヒダリ</t>
    </rPh>
    <rPh sb="4" eb="6">
      <t>カクニン</t>
    </rPh>
    <rPh sb="6" eb="7">
      <t>ズ</t>
    </rPh>
    <rPh sb="7" eb="8">
      <t>マタ</t>
    </rPh>
    <rPh sb="9" eb="11">
      <t>カクニン</t>
    </rPh>
    <rPh sb="11" eb="13">
      <t>シンセイ</t>
    </rPh>
    <rPh sb="13" eb="15">
      <t>キンガク</t>
    </rPh>
    <phoneticPr fontId="3"/>
  </si>
  <si>
    <t>区　　　　　分</t>
    <rPh sb="0" eb="1">
      <t>ク</t>
    </rPh>
    <rPh sb="6" eb="7">
      <t>ブン</t>
    </rPh>
    <phoneticPr fontId="3"/>
  </si>
  <si>
    <t>備　　　　　　考</t>
    <rPh sb="0" eb="1">
      <t>ソノオ</t>
    </rPh>
    <rPh sb="7" eb="8">
      <t>コウ</t>
    </rPh>
    <phoneticPr fontId="3"/>
  </si>
  <si>
    <t>公営2</t>
    <rPh sb="0" eb="2">
      <t>コウエイ</t>
    </rPh>
    <phoneticPr fontId="3"/>
  </si>
  <si>
    <t>公営4</t>
    <rPh sb="0" eb="2">
      <t>コウエイ</t>
    </rPh>
    <phoneticPr fontId="3"/>
  </si>
  <si>
    <t>公営5</t>
    <rPh sb="0" eb="2">
      <t>コウエイ</t>
    </rPh>
    <phoneticPr fontId="3"/>
  </si>
  <si>
    <t>公営6</t>
    <rPh sb="0" eb="2">
      <t>コウエイ</t>
    </rPh>
    <phoneticPr fontId="3"/>
  </si>
  <si>
    <t>公営7</t>
    <rPh sb="0" eb="2">
      <t>コウエイ</t>
    </rPh>
    <phoneticPr fontId="3"/>
  </si>
  <si>
    <t>公営10</t>
    <rPh sb="0" eb="2">
      <t>コウエイ</t>
    </rPh>
    <phoneticPr fontId="3"/>
  </si>
  <si>
    <t>公営11</t>
    <rPh sb="0" eb="2">
      <t>コウエイ</t>
    </rPh>
    <phoneticPr fontId="3"/>
  </si>
  <si>
    <t>自動車燃料代確認書</t>
    <rPh sb="3" eb="6">
      <t>ネンリョウダイ</t>
    </rPh>
    <rPh sb="6" eb="9">
      <t>カクニンショ</t>
    </rPh>
    <phoneticPr fontId="3"/>
  </si>
  <si>
    <t>２　候補者の氏名</t>
    <rPh sb="2" eb="5">
      <t>コウホシャ</t>
    </rPh>
    <rPh sb="6" eb="8">
      <t>シメイ</t>
    </rPh>
    <phoneticPr fontId="3"/>
  </si>
  <si>
    <t>選挙運動用自動車使用証明書（燃料）</t>
    <rPh sb="10" eb="13">
      <t>ショウメイショ</t>
    </rPh>
    <rPh sb="14" eb="16">
      <t>ネンリョウ</t>
    </rPh>
    <phoneticPr fontId="3"/>
  </si>
  <si>
    <t>燃料供給業者の氏名又は名</t>
    <rPh sb="0" eb="2">
      <t>ネンリョウ</t>
    </rPh>
    <rPh sb="2" eb="4">
      <t>キョウキュウ</t>
    </rPh>
    <rPh sb="4" eb="6">
      <t>ギョウシャ</t>
    </rPh>
    <rPh sb="7" eb="9">
      <t>シメイ</t>
    </rPh>
    <rPh sb="9" eb="10">
      <t>マタ</t>
    </rPh>
    <rPh sb="11" eb="12">
      <t>ナ</t>
    </rPh>
    <phoneticPr fontId="3"/>
  </si>
  <si>
    <t>燃料供給年月日</t>
    <rPh sb="0" eb="2">
      <t>ネンリョウ</t>
    </rPh>
    <rPh sb="2" eb="4">
      <t>キョウキュウ</t>
    </rPh>
    <rPh sb="4" eb="7">
      <t>ネンガッピ</t>
    </rPh>
    <phoneticPr fontId="3"/>
  </si>
  <si>
    <t>燃料供給量</t>
    <rPh sb="0" eb="2">
      <t>ネンリョウ</t>
    </rPh>
    <rPh sb="2" eb="4">
      <t>キョウキュウ</t>
    </rPh>
    <rPh sb="4" eb="5">
      <t>リョウ</t>
    </rPh>
    <phoneticPr fontId="3"/>
  </si>
  <si>
    <t>㍑</t>
    <phoneticPr fontId="3"/>
  </si>
  <si>
    <t>選挙運動用自動車使用証明書（運転手）</t>
    <rPh sb="10" eb="13">
      <t>ショウメイショ</t>
    </rPh>
    <rPh sb="14" eb="17">
      <t>ウンテンシュ</t>
    </rPh>
    <phoneticPr fontId="3"/>
  </si>
  <si>
    <t>運転手の氏名及び住所</t>
    <rPh sb="0" eb="3">
      <t>ウンテンシュ</t>
    </rPh>
    <rPh sb="4" eb="6">
      <t>シメイ</t>
    </rPh>
    <rPh sb="6" eb="7">
      <t>オヨ</t>
    </rPh>
    <rPh sb="8" eb="10">
      <t>ジュウショ</t>
    </rPh>
    <phoneticPr fontId="3"/>
  </si>
  <si>
    <t>報酬の額</t>
    <rPh sb="0" eb="2">
      <t>ホウシュウ</t>
    </rPh>
    <rPh sb="3" eb="4">
      <t>ガク</t>
    </rPh>
    <phoneticPr fontId="3"/>
  </si>
  <si>
    <t>備　　　　　　　考</t>
    <rPh sb="0" eb="1">
      <t>ソナエ</t>
    </rPh>
    <rPh sb="8" eb="9">
      <t>コウ</t>
    </rPh>
    <phoneticPr fontId="3"/>
  </si>
  <si>
    <t>作成契約枚数</t>
    <rPh sb="0" eb="2">
      <t>サクセイ</t>
    </rPh>
    <rPh sb="2" eb="4">
      <t>ケイヤク</t>
    </rPh>
    <rPh sb="4" eb="6">
      <t>マイスウ</t>
    </rPh>
    <phoneticPr fontId="3"/>
  </si>
  <si>
    <t>作成契約金額</t>
    <rPh sb="0" eb="2">
      <t>サクセイ</t>
    </rPh>
    <rPh sb="2" eb="4">
      <t>ケイヤク</t>
    </rPh>
    <rPh sb="4" eb="6">
      <t>キンガク</t>
    </rPh>
    <phoneticPr fontId="3"/>
  </si>
  <si>
    <t>ポスター作成契約届出書</t>
    <rPh sb="4" eb="6">
      <t>サクセイ</t>
    </rPh>
    <phoneticPr fontId="3"/>
  </si>
  <si>
    <t>ポスター作成枚数確認申請書</t>
    <rPh sb="4" eb="6">
      <t>サクセイ</t>
    </rPh>
    <rPh sb="6" eb="8">
      <t>マイスウ</t>
    </rPh>
    <rPh sb="8" eb="10">
      <t>カクニン</t>
    </rPh>
    <rPh sb="10" eb="13">
      <t>シンセイショ</t>
    </rPh>
    <phoneticPr fontId="3"/>
  </si>
  <si>
    <t>３　確認申請枚数</t>
    <rPh sb="2" eb="4">
      <t>カクニン</t>
    </rPh>
    <rPh sb="4" eb="6">
      <t>シンセイ</t>
    </rPh>
    <rPh sb="6" eb="8">
      <t>マイスウ</t>
    </rPh>
    <phoneticPr fontId="3"/>
  </si>
  <si>
    <t>作成枚数</t>
    <rPh sb="0" eb="2">
      <t>サクセイ</t>
    </rPh>
    <rPh sb="2" eb="4">
      <t>マイスウ</t>
    </rPh>
    <phoneticPr fontId="3"/>
  </si>
  <si>
    <t>枚</t>
    <rPh sb="0" eb="1">
      <t>マイ</t>
    </rPh>
    <phoneticPr fontId="3"/>
  </si>
  <si>
    <t>左のうち確認済又は確認申請枚数</t>
    <rPh sb="0" eb="1">
      <t>ヒダリ</t>
    </rPh>
    <rPh sb="4" eb="6">
      <t>カクニン</t>
    </rPh>
    <rPh sb="6" eb="7">
      <t>ズ</t>
    </rPh>
    <rPh sb="7" eb="8">
      <t>マタ</t>
    </rPh>
    <rPh sb="9" eb="11">
      <t>カクニン</t>
    </rPh>
    <rPh sb="11" eb="13">
      <t>シンセイ</t>
    </rPh>
    <rPh sb="13" eb="15">
      <t>マイスウ</t>
    </rPh>
    <phoneticPr fontId="3"/>
  </si>
  <si>
    <t>ポスター作成枚数確認書</t>
    <rPh sb="4" eb="6">
      <t>サクセイ</t>
    </rPh>
    <rPh sb="6" eb="8">
      <t>マイスウ</t>
    </rPh>
    <rPh sb="8" eb="11">
      <t>カクニンショ</t>
    </rPh>
    <phoneticPr fontId="3"/>
  </si>
  <si>
    <t>３　確認枚数</t>
    <rPh sb="2" eb="4">
      <t>カクニン</t>
    </rPh>
    <rPh sb="4" eb="6">
      <t>マイスウ</t>
    </rPh>
    <phoneticPr fontId="3"/>
  </si>
  <si>
    <t>ポスター作成証明書</t>
    <rPh sb="4" eb="6">
      <t>サクセイ</t>
    </rPh>
    <rPh sb="6" eb="9">
      <t>ショウメイショ</t>
    </rPh>
    <phoneticPr fontId="3"/>
  </si>
  <si>
    <t>ポスター作成業者の氏名又は</t>
    <rPh sb="4" eb="6">
      <t>サクセイ</t>
    </rPh>
    <rPh sb="6" eb="8">
      <t>ギョウシャ</t>
    </rPh>
    <rPh sb="9" eb="11">
      <t>シメイ</t>
    </rPh>
    <rPh sb="11" eb="12">
      <t>マタ</t>
    </rPh>
    <phoneticPr fontId="3"/>
  </si>
  <si>
    <t>名称及び住所並びに法人にあ</t>
    <rPh sb="1" eb="2">
      <t>ショウ</t>
    </rPh>
    <rPh sb="2" eb="3">
      <t>オヨ</t>
    </rPh>
    <rPh sb="4" eb="6">
      <t>ジュウショ</t>
    </rPh>
    <rPh sb="6" eb="7">
      <t>ナラ</t>
    </rPh>
    <rPh sb="9" eb="11">
      <t>ホウジン</t>
    </rPh>
    <phoneticPr fontId="3"/>
  </si>
  <si>
    <t>っては代表者の氏名　　　　</t>
    <rPh sb="3" eb="6">
      <t>ダイヒョウシャ</t>
    </rPh>
    <rPh sb="7" eb="9">
      <t>シメイ</t>
    </rPh>
    <phoneticPr fontId="3"/>
  </si>
  <si>
    <t>作成金額</t>
    <rPh sb="0" eb="2">
      <t>サクセイ</t>
    </rPh>
    <rPh sb="2" eb="4">
      <t>キンガク</t>
    </rPh>
    <phoneticPr fontId="3"/>
  </si>
  <si>
    <t>当該選挙区におけるポスター掲示場数</t>
  </si>
  <si>
    <t xml:space="preserve">      (2) 限度額</t>
  </si>
  <si>
    <t>（ポスターの作成）</t>
    <rPh sb="6" eb="8">
      <t>サクセイ</t>
    </rPh>
    <phoneticPr fontId="3"/>
  </si>
  <si>
    <t>選挙区に</t>
    <rPh sb="0" eb="3">
      <t>センキョク</t>
    </rPh>
    <phoneticPr fontId="3"/>
  </si>
  <si>
    <t>単価</t>
    <rPh sb="0" eb="2">
      <t>タンカ</t>
    </rPh>
    <phoneticPr fontId="3"/>
  </si>
  <si>
    <t>枚数</t>
    <rPh sb="0" eb="2">
      <t>マイスウ</t>
    </rPh>
    <phoneticPr fontId="3"/>
  </si>
  <si>
    <t>金額</t>
    <rPh sb="0" eb="2">
      <t>キンガク</t>
    </rPh>
    <phoneticPr fontId="3"/>
  </si>
  <si>
    <t>(A)</t>
    <phoneticPr fontId="3"/>
  </si>
  <si>
    <t>(B)</t>
    <phoneticPr fontId="3"/>
  </si>
  <si>
    <t>(A)×(B)=</t>
    <phoneticPr fontId="3"/>
  </si>
  <si>
    <t>(C)</t>
    <phoneticPr fontId="3"/>
  </si>
  <si>
    <t>おけるポ</t>
    <phoneticPr fontId="3"/>
  </si>
  <si>
    <t>スター掲</t>
    <rPh sb="3" eb="4">
      <t>ケイ</t>
    </rPh>
    <phoneticPr fontId="3"/>
  </si>
  <si>
    <t>示場数</t>
    <rPh sb="0" eb="1">
      <t>シメス</t>
    </rPh>
    <rPh sb="1" eb="2">
      <t>ジョウ</t>
    </rPh>
    <rPh sb="2" eb="3">
      <t>カズ</t>
    </rPh>
    <phoneticPr fontId="3"/>
  </si>
  <si>
    <t>箇所</t>
    <rPh sb="0" eb="2">
      <t>カショ</t>
    </rPh>
    <phoneticPr fontId="3"/>
  </si>
  <si>
    <t>基準限度額</t>
    <rPh sb="0" eb="2">
      <t>キジュン</t>
    </rPh>
    <rPh sb="2" eb="4">
      <t>ゲンド</t>
    </rPh>
    <rPh sb="4" eb="5">
      <t>ガク</t>
    </rPh>
    <phoneticPr fontId="3"/>
  </si>
  <si>
    <t>請求金額</t>
    <rPh sb="0" eb="2">
      <t>セイキュウ</t>
    </rPh>
    <rPh sb="2" eb="3">
      <t>キン</t>
    </rPh>
    <rPh sb="3" eb="4">
      <t>ガク</t>
    </rPh>
    <phoneticPr fontId="3"/>
  </si>
  <si>
    <t>(H)</t>
    <phoneticPr fontId="3"/>
  </si>
  <si>
    <t>(I)</t>
    <phoneticPr fontId="3"/>
  </si>
  <si>
    <t>(D)</t>
    <phoneticPr fontId="3"/>
  </si>
  <si>
    <t>(E)</t>
    <phoneticPr fontId="3"/>
  </si>
  <si>
    <t>(D)×(E)=</t>
    <phoneticPr fontId="3"/>
  </si>
  <si>
    <t>(F)</t>
    <phoneticPr fontId="3"/>
  </si>
  <si>
    <t>(G)</t>
    <phoneticPr fontId="3"/>
  </si>
  <si>
    <t>(G)×(H)=</t>
    <phoneticPr fontId="3"/>
  </si>
  <si>
    <t>運　送　契　約　書</t>
  </si>
  <si>
    <t>１　使用目的</t>
  </si>
  <si>
    <t xml:space="preserve">    公職選挙法第１４１条の規定に基づき、選挙運動のために使用</t>
  </si>
  <si>
    <t>２　車種及び登録番号</t>
  </si>
  <si>
    <t>３　台数　　　　１台</t>
  </si>
  <si>
    <t>４　使用期間</t>
  </si>
  <si>
    <t>５　契約金額              　円（内訳  １日　　　　　　円×　　日間）</t>
  </si>
  <si>
    <t>６　使用上の義務等</t>
  </si>
  <si>
    <t>７　請求及び支払</t>
  </si>
  <si>
    <t xml:space="preserve">      甲  住　　所</t>
  </si>
  <si>
    <t xml:space="preserve">      乙  住　　所</t>
  </si>
  <si>
    <t xml:space="preserve">    甲は、法令に従い、本件車輌の運行義務を負うことはもちろん、乙の定める約款に従う義務</t>
    <phoneticPr fontId="3"/>
  </si>
  <si>
    <t>　を負う。</t>
    <phoneticPr fontId="3"/>
  </si>
  <si>
    <t>　  この契約に基づく契約金額については、乙は、青森県に対し請求するものとし、甲はこれに</t>
    <phoneticPr fontId="3"/>
  </si>
  <si>
    <t>　必要な手続きを遅滞なく行うものとする。</t>
    <phoneticPr fontId="3"/>
  </si>
  <si>
    <t xml:space="preserve">    なお、青森県に請求する金額が、契約金額に満たないときは、甲は乙に対し、不足額を速や</t>
    <phoneticPr fontId="3"/>
  </si>
  <si>
    <t>　かに支払うものとする。</t>
    <phoneticPr fontId="3"/>
  </si>
  <si>
    <t xml:space="preserve">    ただし、甲が公職選挙法第９３条（供託物の没収）の規定に該当した場合は、乙は青森県に</t>
    <phoneticPr fontId="3"/>
  </si>
  <si>
    <t>代表者</t>
    <rPh sb="0" eb="3">
      <t>ダイヒョウシャ</t>
    </rPh>
    <phoneticPr fontId="3"/>
  </si>
  <si>
    <t>名　称</t>
    <rPh sb="0" eb="1">
      <t>ナ</t>
    </rPh>
    <rPh sb="2" eb="3">
      <t>ショウ</t>
    </rPh>
    <phoneticPr fontId="3"/>
  </si>
  <si>
    <t>氏　名</t>
    <rPh sb="0" eb="1">
      <t>ウジ</t>
    </rPh>
    <rPh sb="2" eb="3">
      <t>メイ</t>
    </rPh>
    <phoneticPr fontId="3"/>
  </si>
  <si>
    <t>別紙１</t>
    <rPh sb="0" eb="2">
      <t>ベッシ</t>
    </rPh>
    <phoneticPr fontId="3"/>
  </si>
  <si>
    <t>収　入</t>
    <rPh sb="0" eb="1">
      <t>シュウ</t>
    </rPh>
    <rPh sb="2" eb="3">
      <t>ハイ</t>
    </rPh>
    <phoneticPr fontId="3"/>
  </si>
  <si>
    <t>印　紙</t>
    <rPh sb="0" eb="1">
      <t>イン</t>
    </rPh>
    <rPh sb="2" eb="3">
      <t>カミ</t>
    </rPh>
    <phoneticPr fontId="3"/>
  </si>
  <si>
    <t>　は請求できない。</t>
    <phoneticPr fontId="3"/>
  </si>
  <si>
    <t>車輌賃貸借契約書</t>
    <rPh sb="0" eb="2">
      <t>シャリョウ</t>
    </rPh>
    <rPh sb="2" eb="5">
      <t>チンタイシャク</t>
    </rPh>
    <phoneticPr fontId="3"/>
  </si>
  <si>
    <t>選挙運動用自動車燃料供給契約書</t>
    <phoneticPr fontId="3"/>
  </si>
  <si>
    <t>１　供給する期間</t>
    <rPh sb="2" eb="4">
      <t>キョウキュウ</t>
    </rPh>
    <rPh sb="6" eb="8">
      <t>キカン</t>
    </rPh>
    <phoneticPr fontId="3"/>
  </si>
  <si>
    <t>２　供給場所</t>
  </si>
  <si>
    <t xml:space="preserve">    所在地</t>
  </si>
  <si>
    <t xml:space="preserve">    名　称</t>
  </si>
  <si>
    <t>３　供給を受ける自動車の登録番号</t>
  </si>
  <si>
    <t>４　金　額</t>
  </si>
  <si>
    <t>５　請求及び支払</t>
    <phoneticPr fontId="3"/>
  </si>
  <si>
    <t>自動車運転契約書</t>
    <rPh sb="0" eb="3">
      <t>ジドウシャ</t>
    </rPh>
    <rPh sb="3" eb="5">
      <t>ウンテン</t>
    </rPh>
    <phoneticPr fontId="3"/>
  </si>
  <si>
    <t>１　運転する期間</t>
  </si>
  <si>
    <t xml:space="preserve">      原則として毎日　　時　　分から　　時　　分まで</t>
  </si>
  <si>
    <t>２　契約金額　　　　　　　　　円</t>
  </si>
  <si>
    <t xml:space="preserve">    （１日につき　　　　　　　円）</t>
  </si>
  <si>
    <t>３　運転する車輌の登録番号</t>
  </si>
  <si>
    <t>４　請求及び支払</t>
    <phoneticPr fontId="3"/>
  </si>
  <si>
    <t>　　氏　　名</t>
    <rPh sb="2" eb="3">
      <t>シ</t>
    </rPh>
    <rPh sb="5" eb="6">
      <t>メイ</t>
    </rPh>
    <phoneticPr fontId="3"/>
  </si>
  <si>
    <t>　　氏　　名</t>
    <rPh sb="2" eb="3">
      <t>ウジ</t>
    </rPh>
    <rPh sb="5" eb="6">
      <t>メイ</t>
    </rPh>
    <phoneticPr fontId="3"/>
  </si>
  <si>
    <t>⇒ポスター掲示場数</t>
    <rPh sb="5" eb="7">
      <t>ケイジ</t>
    </rPh>
    <rPh sb="7" eb="8">
      <t>ジョウ</t>
    </rPh>
    <rPh sb="8" eb="9">
      <t>カズ</t>
    </rPh>
    <phoneticPr fontId="3"/>
  </si>
  <si>
    <t>⇒ポスター作成単価（限度額）</t>
    <rPh sb="5" eb="7">
      <t>サクセイ</t>
    </rPh>
    <rPh sb="7" eb="9">
      <t>タンカ</t>
    </rPh>
    <rPh sb="10" eb="12">
      <t>ゲンド</t>
    </rPh>
    <rPh sb="12" eb="13">
      <t>ガク</t>
    </rPh>
    <phoneticPr fontId="3"/>
  </si>
  <si>
    <t>様式１６</t>
    <rPh sb="0" eb="2">
      <t>ヨウシキ</t>
    </rPh>
    <phoneticPr fontId="3"/>
  </si>
  <si>
    <t>様式１７</t>
    <rPh sb="0" eb="2">
      <t>ヨウシキ</t>
    </rPh>
    <phoneticPr fontId="3"/>
  </si>
  <si>
    <t>様式１７の別紙</t>
    <rPh sb="0" eb="2">
      <t>ヨウシキ</t>
    </rPh>
    <rPh sb="5" eb="7">
      <t>ベッシ</t>
    </rPh>
    <phoneticPr fontId="3"/>
  </si>
  <si>
    <t>ビラ作成枚数</t>
    <rPh sb="2" eb="4">
      <t>サクセイ</t>
    </rPh>
    <rPh sb="4" eb="6">
      <t>マイスウ</t>
    </rPh>
    <phoneticPr fontId="3"/>
  </si>
  <si>
    <t>50,000枚以下の場合</t>
    <rPh sb="6" eb="7">
      <t>マイ</t>
    </rPh>
    <rPh sb="7" eb="9">
      <t>イカ</t>
    </rPh>
    <rPh sb="10" eb="12">
      <t>バアイ</t>
    </rPh>
    <phoneticPr fontId="3"/>
  </si>
  <si>
    <t>50,001枚以上の場合</t>
    <rPh sb="6" eb="9">
      <t>マイイジョウ</t>
    </rPh>
    <rPh sb="10" eb="12">
      <t>バアイ</t>
    </rPh>
    <phoneticPr fontId="3"/>
  </si>
  <si>
    <t>様式１５</t>
    <rPh sb="0" eb="2">
      <t>ヨウシキ</t>
    </rPh>
    <phoneticPr fontId="3"/>
  </si>
  <si>
    <t>公営13</t>
    <rPh sb="0" eb="2">
      <t>コウエイ</t>
    </rPh>
    <phoneticPr fontId="3"/>
  </si>
  <si>
    <t>公営14</t>
    <rPh sb="0" eb="2">
      <t>コウエイ</t>
    </rPh>
    <phoneticPr fontId="3"/>
  </si>
  <si>
    <t>公営15</t>
    <rPh sb="0" eb="2">
      <t>コウエイ</t>
    </rPh>
    <phoneticPr fontId="3"/>
  </si>
  <si>
    <t>公営16</t>
    <rPh sb="0" eb="2">
      <t>コウエイ</t>
    </rPh>
    <phoneticPr fontId="3"/>
  </si>
  <si>
    <t>公営17</t>
    <rPh sb="0" eb="2">
      <t>コウエイ</t>
    </rPh>
    <phoneticPr fontId="3"/>
  </si>
  <si>
    <t>公営17内訳</t>
    <rPh sb="0" eb="2">
      <t>コウエイ</t>
    </rPh>
    <rPh sb="4" eb="6">
      <t>ウチワケ</t>
    </rPh>
    <phoneticPr fontId="3"/>
  </si>
  <si>
    <t>運送契約書例（一般運送契約用）</t>
    <phoneticPr fontId="3"/>
  </si>
  <si>
    <t>選挙運動用ポスター作成契約書例</t>
    <phoneticPr fontId="3"/>
  </si>
  <si>
    <t>選挙運動用ビラ作成契約書例</t>
    <phoneticPr fontId="3"/>
  </si>
  <si>
    <t>目　　次　　一　　覧</t>
    <rPh sb="0" eb="1">
      <t>メ</t>
    </rPh>
    <rPh sb="3" eb="4">
      <t>ツギ</t>
    </rPh>
    <rPh sb="6" eb="7">
      <t>イチ</t>
    </rPh>
    <rPh sb="9" eb="10">
      <t>ラン</t>
    </rPh>
    <phoneticPr fontId="11"/>
  </si>
  <si>
    <t>選挙区名</t>
    <rPh sb="0" eb="3">
      <t>センキョク</t>
    </rPh>
    <rPh sb="3" eb="4">
      <t>メイ</t>
    </rPh>
    <phoneticPr fontId="3"/>
  </si>
  <si>
    <t>候補者名</t>
    <rPh sb="0" eb="3">
      <t>コウホシャ</t>
    </rPh>
    <rPh sb="3" eb="4">
      <t>メイ</t>
    </rPh>
    <phoneticPr fontId="3"/>
  </si>
  <si>
    <t>所属党派名</t>
    <rPh sb="0" eb="2">
      <t>ショゾク</t>
    </rPh>
    <rPh sb="2" eb="4">
      <t>トウハ</t>
    </rPh>
    <rPh sb="4" eb="5">
      <t>メイ</t>
    </rPh>
    <phoneticPr fontId="3"/>
  </si>
  <si>
    <t>連絡先</t>
    <rPh sb="0" eb="3">
      <t>レンラクサキ</t>
    </rPh>
    <phoneticPr fontId="3"/>
  </si>
  <si>
    <t>政見放送回数</t>
    <rPh sb="0" eb="2">
      <t>セイケン</t>
    </rPh>
    <rPh sb="2" eb="4">
      <t>ホウソウ</t>
    </rPh>
    <rPh sb="4" eb="6">
      <t>カイスウ</t>
    </rPh>
    <phoneticPr fontId="3"/>
  </si>
  <si>
    <t>ふりがな</t>
    <phoneticPr fontId="3"/>
  </si>
  <si>
    <t>　テレビ</t>
    <phoneticPr fontId="3"/>
  </si>
  <si>
    <t>回</t>
    <rPh sb="0" eb="1">
      <t>カイ</t>
    </rPh>
    <phoneticPr fontId="3"/>
  </si>
  <si>
    <t>録音物使用申請書</t>
    <rPh sb="0" eb="2">
      <t>ロクオン</t>
    </rPh>
    <rPh sb="2" eb="3">
      <t>ブツ</t>
    </rPh>
    <rPh sb="3" eb="5">
      <t>シヨウ</t>
    </rPh>
    <rPh sb="5" eb="7">
      <t>シンセイ</t>
    </rPh>
    <rPh sb="7" eb="8">
      <t>ショ</t>
    </rPh>
    <phoneticPr fontId="3"/>
  </si>
  <si>
    <t>選挙区</t>
    <rPh sb="0" eb="3">
      <t>センキョク</t>
    </rPh>
    <phoneticPr fontId="3"/>
  </si>
  <si>
    <t>　１　政見放送の申込みをする際にこの申請書を提出してください。</t>
    <rPh sb="3" eb="5">
      <t>セイケン</t>
    </rPh>
    <rPh sb="5" eb="7">
      <t>ホウソウ</t>
    </rPh>
    <rPh sb="8" eb="10">
      <t>モウシコ</t>
    </rPh>
    <rPh sb="14" eb="15">
      <t>サイ</t>
    </rPh>
    <rPh sb="18" eb="21">
      <t>シンセイショ</t>
    </rPh>
    <rPh sb="22" eb="24">
      <t>テイシュツ</t>
    </rPh>
    <phoneticPr fontId="3"/>
  </si>
  <si>
    <t>　２　提出をする場合には、身体障害者手帳若しくは政見放送及び経歴放送実施規程第</t>
    <rPh sb="3" eb="5">
      <t>テイシュツ</t>
    </rPh>
    <rPh sb="8" eb="10">
      <t>バアイ</t>
    </rPh>
    <rPh sb="13" eb="15">
      <t>シンタイ</t>
    </rPh>
    <rPh sb="15" eb="18">
      <t>ショウガイシャ</t>
    </rPh>
    <rPh sb="18" eb="20">
      <t>テチョウ</t>
    </rPh>
    <rPh sb="20" eb="21">
      <t>モ</t>
    </rPh>
    <rPh sb="24" eb="26">
      <t>セイケン</t>
    </rPh>
    <rPh sb="26" eb="28">
      <t>ホウソウ</t>
    </rPh>
    <rPh sb="28" eb="29">
      <t>オヨ</t>
    </rPh>
    <rPh sb="30" eb="32">
      <t>ケイレキ</t>
    </rPh>
    <rPh sb="32" eb="34">
      <t>ホウソウ</t>
    </rPh>
    <rPh sb="34" eb="36">
      <t>ジッシ</t>
    </rPh>
    <rPh sb="36" eb="38">
      <t>キテイ</t>
    </rPh>
    <rPh sb="38" eb="39">
      <t>ダイ</t>
    </rPh>
    <phoneticPr fontId="3"/>
  </si>
  <si>
    <t>　　９条第１項第１号に規定する音声機能等の障害の程度を証する書面又は戦傷病者手</t>
    <rPh sb="3" eb="4">
      <t>ジョウ</t>
    </rPh>
    <rPh sb="4" eb="5">
      <t>ダイ</t>
    </rPh>
    <rPh sb="6" eb="7">
      <t>コウ</t>
    </rPh>
    <rPh sb="7" eb="8">
      <t>ダイ</t>
    </rPh>
    <rPh sb="9" eb="10">
      <t>ゴウ</t>
    </rPh>
    <rPh sb="11" eb="13">
      <t>キテイ</t>
    </rPh>
    <rPh sb="15" eb="17">
      <t>オンセイ</t>
    </rPh>
    <rPh sb="17" eb="20">
      <t>キノウトウ</t>
    </rPh>
    <rPh sb="21" eb="23">
      <t>ショウガイ</t>
    </rPh>
    <rPh sb="24" eb="26">
      <t>テイド</t>
    </rPh>
    <rPh sb="27" eb="28">
      <t>ショウ</t>
    </rPh>
    <rPh sb="30" eb="32">
      <t>ショメン</t>
    </rPh>
    <rPh sb="32" eb="33">
      <t>マタ</t>
    </rPh>
    <rPh sb="34" eb="36">
      <t>センショウ</t>
    </rPh>
    <rPh sb="36" eb="38">
      <t>ビョウシャ</t>
    </rPh>
    <rPh sb="38" eb="39">
      <t>テ</t>
    </rPh>
    <phoneticPr fontId="3"/>
  </si>
  <si>
    <t>　　帳若しくは同項第２号に規定する音声機能等の障害の程度を証する書面を提示して</t>
    <rPh sb="2" eb="3">
      <t>トバリ</t>
    </rPh>
    <rPh sb="3" eb="4">
      <t>モ</t>
    </rPh>
    <rPh sb="7" eb="9">
      <t>ドウコウ</t>
    </rPh>
    <rPh sb="9" eb="10">
      <t>ダイ</t>
    </rPh>
    <rPh sb="11" eb="12">
      <t>ゴウ</t>
    </rPh>
    <rPh sb="13" eb="15">
      <t>キテイ</t>
    </rPh>
    <rPh sb="17" eb="19">
      <t>オンセイ</t>
    </rPh>
    <rPh sb="19" eb="22">
      <t>キノウナド</t>
    </rPh>
    <rPh sb="23" eb="25">
      <t>ショウガイ</t>
    </rPh>
    <rPh sb="26" eb="28">
      <t>テイド</t>
    </rPh>
    <rPh sb="29" eb="30">
      <t>ショウ</t>
    </rPh>
    <rPh sb="32" eb="34">
      <t>ショメン</t>
    </rPh>
    <rPh sb="35" eb="37">
      <t>テイジ</t>
    </rPh>
    <phoneticPr fontId="3"/>
  </si>
  <si>
    <t>　　ください。</t>
    <phoneticPr fontId="3"/>
  </si>
  <si>
    <t>　３　あて名欄には、政見放送の録音又は録画を行う放送事業者名を記載してください。</t>
    <rPh sb="5" eb="6">
      <t>ナ</t>
    </rPh>
    <rPh sb="6" eb="7">
      <t>ラン</t>
    </rPh>
    <rPh sb="10" eb="12">
      <t>セイケン</t>
    </rPh>
    <rPh sb="12" eb="14">
      <t>ホウソウ</t>
    </rPh>
    <rPh sb="15" eb="17">
      <t>ロクオン</t>
    </rPh>
    <rPh sb="17" eb="18">
      <t>マタ</t>
    </rPh>
    <rPh sb="19" eb="21">
      <t>ロクガ</t>
    </rPh>
    <rPh sb="22" eb="23">
      <t>オコナ</t>
    </rPh>
    <rPh sb="24" eb="26">
      <t>ホウソウ</t>
    </rPh>
    <rPh sb="26" eb="28">
      <t>ジギョウ</t>
    </rPh>
    <rPh sb="28" eb="29">
      <t>シャ</t>
    </rPh>
    <rPh sb="29" eb="30">
      <t>メイ</t>
    </rPh>
    <rPh sb="31" eb="33">
      <t>キサイ</t>
    </rPh>
    <phoneticPr fontId="3"/>
  </si>
  <si>
    <t>候 補 者 経 歴 書</t>
    <rPh sb="0" eb="1">
      <t>コウ</t>
    </rPh>
    <rPh sb="2" eb="3">
      <t>タスク</t>
    </rPh>
    <rPh sb="4" eb="5">
      <t>シャ</t>
    </rPh>
    <rPh sb="6" eb="7">
      <t>キョウ</t>
    </rPh>
    <rPh sb="8" eb="9">
      <t>レキ</t>
    </rPh>
    <rPh sb="10" eb="11">
      <t>ショ</t>
    </rPh>
    <phoneticPr fontId="3"/>
  </si>
  <si>
    <t>主要な経歴</t>
    <rPh sb="0" eb="2">
      <t>シュヨウ</t>
    </rPh>
    <rPh sb="3" eb="5">
      <t>ケイレキ</t>
    </rPh>
    <phoneticPr fontId="3"/>
  </si>
  <si>
    <t>　青　　森　　県</t>
    <rPh sb="1" eb="2">
      <t>アオ</t>
    </rPh>
    <rPh sb="4" eb="5">
      <t>モリ</t>
    </rPh>
    <rPh sb="7" eb="8">
      <t>ケン</t>
    </rPh>
    <phoneticPr fontId="3"/>
  </si>
  <si>
    <t>青　森　県</t>
    <rPh sb="0" eb="1">
      <t>アオ</t>
    </rPh>
    <rPh sb="2" eb="3">
      <t>モリ</t>
    </rPh>
    <rPh sb="4" eb="5">
      <t>ケン</t>
    </rPh>
    <phoneticPr fontId="3"/>
  </si>
  <si>
    <t>所属党派ふりがな</t>
    <rPh sb="0" eb="2">
      <t>ショゾク</t>
    </rPh>
    <rPh sb="2" eb="4">
      <t>トウハ</t>
    </rPh>
    <phoneticPr fontId="3"/>
  </si>
  <si>
    <t>ふりがな</t>
    <phoneticPr fontId="3"/>
  </si>
  <si>
    <t>（</t>
    <phoneticPr fontId="3"/>
  </si>
  <si>
    <t>右のとおり提出します。</t>
    <rPh sb="0" eb="1">
      <t>ミギ</t>
    </rPh>
    <rPh sb="5" eb="7">
      <t>テイシュツ</t>
    </rPh>
    <phoneticPr fontId="3"/>
  </si>
  <si>
    <t>写真貼付欄</t>
    <rPh sb="0" eb="2">
      <t>シャシン</t>
    </rPh>
    <rPh sb="2" eb="4">
      <t>ハリツケ</t>
    </rPh>
    <rPh sb="4" eb="5">
      <t>ラン</t>
    </rPh>
    <phoneticPr fontId="3"/>
  </si>
  <si>
    <t>縦四㎝</t>
    <rPh sb="0" eb="1">
      <t>タテ</t>
    </rPh>
    <rPh sb="1" eb="3">
      <t>ヨンセンチ</t>
    </rPh>
    <phoneticPr fontId="3"/>
  </si>
  <si>
    <t>横三㎝</t>
    <rPh sb="0" eb="1">
      <t>ヨコ</t>
    </rPh>
    <rPh sb="1" eb="2">
      <t>３</t>
    </rPh>
    <phoneticPr fontId="3"/>
  </si>
  <si>
    <t>（次頁参照）</t>
    <rPh sb="1" eb="3">
      <t>ジページ</t>
    </rPh>
    <rPh sb="3" eb="5">
      <t>サンショウ</t>
    </rPh>
    <phoneticPr fontId="3"/>
  </si>
  <si>
    <t>二　所属党派欄には、所属党派証明書に記載された党派を記載してください。この</t>
    <rPh sb="0" eb="1">
      <t>２</t>
    </rPh>
    <rPh sb="2" eb="4">
      <t>ショゾク</t>
    </rPh>
    <rPh sb="4" eb="6">
      <t>トウハ</t>
    </rPh>
    <rPh sb="6" eb="7">
      <t>ラン</t>
    </rPh>
    <rPh sb="10" eb="12">
      <t>ショゾク</t>
    </rPh>
    <rPh sb="12" eb="14">
      <t>トウハ</t>
    </rPh>
    <rPh sb="14" eb="17">
      <t>ショウメイショ</t>
    </rPh>
    <rPh sb="18" eb="20">
      <t>キサイ</t>
    </rPh>
    <rPh sb="23" eb="25">
      <t>トウハ</t>
    </rPh>
    <rPh sb="26" eb="28">
      <t>キサイ</t>
    </rPh>
    <phoneticPr fontId="3"/>
  </si>
  <si>
    <t>　場合において、所属党派名が二十字を超える場合は、放送用として二十字以内の</t>
    <rPh sb="8" eb="10">
      <t>ショゾク</t>
    </rPh>
    <rPh sb="10" eb="12">
      <t>トウハ</t>
    </rPh>
    <rPh sb="12" eb="13">
      <t>メイ</t>
    </rPh>
    <rPh sb="14" eb="17">
      <t>ニジュウジ</t>
    </rPh>
    <rPh sb="18" eb="19">
      <t>コ</t>
    </rPh>
    <rPh sb="21" eb="23">
      <t>バアイ</t>
    </rPh>
    <rPh sb="25" eb="28">
      <t>ホウソウヨウ</t>
    </rPh>
    <rPh sb="31" eb="34">
      <t>ニジュウジ</t>
    </rPh>
    <rPh sb="34" eb="36">
      <t>イナイ</t>
    </rPh>
    <phoneticPr fontId="3"/>
  </si>
  <si>
    <t>　略称を併記してください。所属党派証明書を有しない候補者については、「無所</t>
    <rPh sb="1" eb="3">
      <t>リャクショウ</t>
    </rPh>
    <rPh sb="4" eb="6">
      <t>ヘイキ</t>
    </rPh>
    <rPh sb="13" eb="15">
      <t>ショゾク</t>
    </rPh>
    <rPh sb="15" eb="17">
      <t>トウハ</t>
    </rPh>
    <rPh sb="17" eb="20">
      <t>ショウメイショ</t>
    </rPh>
    <rPh sb="21" eb="22">
      <t>ユウ</t>
    </rPh>
    <rPh sb="25" eb="28">
      <t>コウホシャ</t>
    </rPh>
    <rPh sb="35" eb="36">
      <t>ム</t>
    </rPh>
    <rPh sb="36" eb="37">
      <t>ジョ</t>
    </rPh>
    <phoneticPr fontId="3"/>
  </si>
  <si>
    <t>　属」と記載してください。</t>
    <phoneticPr fontId="3"/>
  </si>
  <si>
    <t>三　氏名欄には、当該選挙長の認定した通称があるときは、その通称を記載してく</t>
    <rPh sb="0" eb="1">
      <t>３</t>
    </rPh>
    <rPh sb="2" eb="4">
      <t>シメイ</t>
    </rPh>
    <rPh sb="4" eb="5">
      <t>ラン</t>
    </rPh>
    <rPh sb="8" eb="10">
      <t>トウガイ</t>
    </rPh>
    <rPh sb="10" eb="12">
      <t>センキョ</t>
    </rPh>
    <rPh sb="12" eb="13">
      <t>チョウ</t>
    </rPh>
    <rPh sb="14" eb="16">
      <t>ニンテイ</t>
    </rPh>
    <rPh sb="18" eb="20">
      <t>ツウショウ</t>
    </rPh>
    <rPh sb="29" eb="31">
      <t>ツウショウ</t>
    </rPh>
    <rPh sb="32" eb="34">
      <t>キサイ</t>
    </rPh>
    <phoneticPr fontId="3"/>
  </si>
  <si>
    <t>　ださい。</t>
    <phoneticPr fontId="3"/>
  </si>
  <si>
    <t>四　生年月日欄中の（　　歳）内には、当該選挙の期日により算定した満年齢を記</t>
    <rPh sb="0" eb="1">
      <t>４</t>
    </rPh>
    <rPh sb="2" eb="4">
      <t>セイネン</t>
    </rPh>
    <rPh sb="4" eb="6">
      <t>ガッピ</t>
    </rPh>
    <rPh sb="6" eb="7">
      <t>ラン</t>
    </rPh>
    <rPh sb="7" eb="8">
      <t>チュウ</t>
    </rPh>
    <rPh sb="12" eb="13">
      <t>サイ</t>
    </rPh>
    <rPh sb="14" eb="15">
      <t>ナイ</t>
    </rPh>
    <rPh sb="18" eb="20">
      <t>トウガイ</t>
    </rPh>
    <rPh sb="20" eb="22">
      <t>センキョ</t>
    </rPh>
    <rPh sb="23" eb="25">
      <t>キジツ</t>
    </rPh>
    <rPh sb="28" eb="30">
      <t>サンテイ</t>
    </rPh>
    <rPh sb="32" eb="35">
      <t>マンネンレイ</t>
    </rPh>
    <rPh sb="36" eb="37">
      <t>キ</t>
    </rPh>
    <phoneticPr fontId="3"/>
  </si>
  <si>
    <t>　載してください。</t>
    <phoneticPr fontId="3"/>
  </si>
  <si>
    <t>五　主要な経歴欄には、五十字以内で記載し、固有名詞には、振り仮名を付けてく</t>
    <rPh sb="0" eb="1">
      <t>５</t>
    </rPh>
    <rPh sb="2" eb="4">
      <t>シュヨウ</t>
    </rPh>
    <rPh sb="5" eb="7">
      <t>ケイレキ</t>
    </rPh>
    <rPh sb="7" eb="8">
      <t>ラン</t>
    </rPh>
    <rPh sb="11" eb="14">
      <t>ゴジュウジ</t>
    </rPh>
    <rPh sb="14" eb="16">
      <t>イナイ</t>
    </rPh>
    <rPh sb="17" eb="19">
      <t>キサイ</t>
    </rPh>
    <rPh sb="21" eb="23">
      <t>コユウ</t>
    </rPh>
    <rPh sb="23" eb="25">
      <t>メイシ</t>
    </rPh>
    <rPh sb="28" eb="29">
      <t>フ</t>
    </rPh>
    <rPh sb="30" eb="32">
      <t>ガナ</t>
    </rPh>
    <rPh sb="33" eb="34">
      <t>ツ</t>
    </rPh>
    <phoneticPr fontId="3"/>
  </si>
  <si>
    <t>六　あて名欄には、経歴放送を実施する放送事業者名を記載してください。</t>
    <rPh sb="0" eb="1">
      <t>６</t>
    </rPh>
    <rPh sb="4" eb="5">
      <t>ナ</t>
    </rPh>
    <rPh sb="5" eb="6">
      <t>ラン</t>
    </rPh>
    <rPh sb="9" eb="11">
      <t>ケイレキ</t>
    </rPh>
    <rPh sb="11" eb="13">
      <t>ホウソウ</t>
    </rPh>
    <rPh sb="14" eb="16">
      <t>ジッシ</t>
    </rPh>
    <rPh sb="18" eb="20">
      <t>ホウソウ</t>
    </rPh>
    <rPh sb="20" eb="22">
      <t>ジギョウ</t>
    </rPh>
    <rPh sb="22" eb="23">
      <t>シャ</t>
    </rPh>
    <rPh sb="23" eb="24">
      <t>ナ</t>
    </rPh>
    <rPh sb="25" eb="27">
      <t>キサイ</t>
    </rPh>
    <phoneticPr fontId="3"/>
  </si>
  <si>
    <t>七　日本放送協会に提出する場合には、写真貼付欄に写真を貼り付けてください。</t>
    <rPh sb="0" eb="1">
      <t>７</t>
    </rPh>
    <rPh sb="2" eb="4">
      <t>ニホン</t>
    </rPh>
    <rPh sb="4" eb="6">
      <t>ホウソウ</t>
    </rPh>
    <rPh sb="6" eb="8">
      <t>キョウカイ</t>
    </rPh>
    <rPh sb="9" eb="11">
      <t>テイシュツ</t>
    </rPh>
    <rPh sb="13" eb="15">
      <t>バアイ</t>
    </rPh>
    <rPh sb="18" eb="20">
      <t>シャシン</t>
    </rPh>
    <rPh sb="20" eb="22">
      <t>ハリツケ</t>
    </rPh>
    <rPh sb="22" eb="23">
      <t>ラン</t>
    </rPh>
    <rPh sb="24" eb="26">
      <t>シャシン</t>
    </rPh>
    <rPh sb="27" eb="28">
      <t>ハ</t>
    </rPh>
    <rPh sb="29" eb="30">
      <t>ツ</t>
    </rPh>
    <phoneticPr fontId="3"/>
  </si>
  <si>
    <t>選挙運動用ポスター作成契約書</t>
    <rPh sb="0" eb="2">
      <t>センキョ</t>
    </rPh>
    <rPh sb="2" eb="5">
      <t>ウンドウヨウ</t>
    </rPh>
    <rPh sb="9" eb="11">
      <t>サクセイ</t>
    </rPh>
    <rPh sb="11" eb="14">
      <t>ケイヤクショ</t>
    </rPh>
    <phoneticPr fontId="3"/>
  </si>
  <si>
    <t>１　品　名</t>
  </si>
  <si>
    <t xml:space="preserve">    公職選挙法第１４３条に定める選挙運動用ポスター</t>
  </si>
  <si>
    <t xml:space="preserve">    （単価　　　円　　　銭×数量　　　枚）</t>
  </si>
  <si>
    <t>３　納入期限</t>
  </si>
  <si>
    <t>別紙５</t>
    <rPh sb="0" eb="2">
      <t>ベッシ</t>
    </rPh>
    <phoneticPr fontId="3"/>
  </si>
  <si>
    <t>（選挙事務所の異動があった場合）</t>
    <rPh sb="1" eb="3">
      <t>センキョ</t>
    </rPh>
    <rPh sb="3" eb="5">
      <t>ジム</t>
    </rPh>
    <rPh sb="5" eb="6">
      <t>ショ</t>
    </rPh>
    <rPh sb="7" eb="9">
      <t>イドウ</t>
    </rPh>
    <rPh sb="13" eb="15">
      <t>バアイ</t>
    </rPh>
    <phoneticPr fontId="3"/>
  </si>
  <si>
    <t>　</t>
  </si>
  <si>
    <t>選挙運動用自動車使用証明書（運転手）</t>
    <rPh sb="14" eb="17">
      <t>ウンテンシュ</t>
    </rPh>
    <phoneticPr fontId="3"/>
  </si>
  <si>
    <t>公営12</t>
    <rPh sb="0" eb="2">
      <t>コウエイ</t>
    </rPh>
    <phoneticPr fontId="3"/>
  </si>
  <si>
    <t>鰺ヶ沢町</t>
    <rPh sb="0" eb="4">
      <t>アジガサワマチ</t>
    </rPh>
    <phoneticPr fontId="3"/>
  </si>
  <si>
    <t>藤崎町</t>
    <rPh sb="0" eb="3">
      <t>フジサキマチ</t>
    </rPh>
    <phoneticPr fontId="3"/>
  </si>
  <si>
    <t>板柳町</t>
    <rPh sb="0" eb="3">
      <t>イタヤナギマチ</t>
    </rPh>
    <phoneticPr fontId="3"/>
  </si>
  <si>
    <t>鶴田町</t>
    <rPh sb="0" eb="3">
      <t>ツルタマチ</t>
    </rPh>
    <phoneticPr fontId="3"/>
  </si>
  <si>
    <t>野辺地町</t>
    <rPh sb="0" eb="4">
      <t>ノヘジマチ</t>
    </rPh>
    <phoneticPr fontId="3"/>
  </si>
  <si>
    <t>七戸町</t>
    <rPh sb="0" eb="3">
      <t>シチノヘマチ</t>
    </rPh>
    <phoneticPr fontId="3"/>
  </si>
  <si>
    <t>六戸町</t>
    <rPh sb="0" eb="3">
      <t>ロクノヘマチ</t>
    </rPh>
    <phoneticPr fontId="3"/>
  </si>
  <si>
    <t>三戸町</t>
    <rPh sb="0" eb="3">
      <t>サンノヘマチ</t>
    </rPh>
    <phoneticPr fontId="3"/>
  </si>
  <si>
    <t>五戸町</t>
    <rPh sb="0" eb="3">
      <t>ゴノヘマチ</t>
    </rPh>
    <phoneticPr fontId="3"/>
  </si>
  <si>
    <t>田子町</t>
    <rPh sb="0" eb="3">
      <t>タッコマチ</t>
    </rPh>
    <phoneticPr fontId="3"/>
  </si>
  <si>
    <t>階上町</t>
    <rPh sb="0" eb="2">
      <t>ハシカミ</t>
    </rPh>
    <rPh sb="2" eb="3">
      <t>マチ</t>
    </rPh>
    <phoneticPr fontId="3"/>
  </si>
  <si>
    <t>新郷村</t>
    <rPh sb="0" eb="3">
      <t>シンゴウムラ</t>
    </rPh>
    <phoneticPr fontId="3"/>
  </si>
  <si>
    <t>横浜町</t>
    <rPh sb="0" eb="2">
      <t>ヨコハマ</t>
    </rPh>
    <rPh sb="2" eb="3">
      <t>マチ</t>
    </rPh>
    <phoneticPr fontId="3"/>
  </si>
  <si>
    <t>東北町</t>
    <rPh sb="0" eb="2">
      <t>トウホク</t>
    </rPh>
    <rPh sb="2" eb="3">
      <t>マチ</t>
    </rPh>
    <phoneticPr fontId="3"/>
  </si>
  <si>
    <t>六ヶ所村</t>
    <rPh sb="0" eb="4">
      <t>ロッカショムラ</t>
    </rPh>
    <phoneticPr fontId="3"/>
  </si>
  <si>
    <t>おいらせ町</t>
    <rPh sb="4" eb="5">
      <t>マチ</t>
    </rPh>
    <phoneticPr fontId="3"/>
  </si>
  <si>
    <t>平内町</t>
    <rPh sb="0" eb="3">
      <t>ヒラナイマチ</t>
    </rPh>
    <phoneticPr fontId="3"/>
  </si>
  <si>
    <t>蓬田村</t>
    <rPh sb="0" eb="3">
      <t>ヨモギタムラ</t>
    </rPh>
    <phoneticPr fontId="3"/>
  </si>
  <si>
    <t>今別町</t>
    <rPh sb="0" eb="3">
      <t>イマベツマチ</t>
    </rPh>
    <phoneticPr fontId="3"/>
  </si>
  <si>
    <t>田舎館村</t>
    <rPh sb="0" eb="4">
      <t>イナカダテムラ</t>
    </rPh>
    <phoneticPr fontId="3"/>
  </si>
  <si>
    <t>中泊町</t>
    <rPh sb="0" eb="2">
      <t>ナカドマリ</t>
    </rPh>
    <rPh sb="2" eb="3">
      <t>マチ</t>
    </rPh>
    <phoneticPr fontId="3"/>
  </si>
  <si>
    <t>大間町</t>
    <rPh sb="0" eb="3">
      <t>オオママチ</t>
    </rPh>
    <phoneticPr fontId="3"/>
  </si>
  <si>
    <t>東通村</t>
    <rPh sb="0" eb="3">
      <t>ヒガシドオリムラ</t>
    </rPh>
    <phoneticPr fontId="3"/>
  </si>
  <si>
    <t>風間浦村</t>
    <rPh sb="0" eb="4">
      <t>カザマウラムラ</t>
    </rPh>
    <phoneticPr fontId="3"/>
  </si>
  <si>
    <t>大鰐町</t>
    <rPh sb="0" eb="3">
      <t>オオワニマチ</t>
    </rPh>
    <phoneticPr fontId="3"/>
  </si>
  <si>
    <t>別紙２</t>
    <rPh sb="0" eb="2">
      <t>ベッシ</t>
    </rPh>
    <phoneticPr fontId="3"/>
  </si>
  <si>
    <t>別紙３</t>
    <rPh sb="0" eb="2">
      <t>ベッシ</t>
    </rPh>
    <phoneticPr fontId="3"/>
  </si>
  <si>
    <t>別紙４</t>
    <rPh sb="0" eb="2">
      <t>ベッシ</t>
    </rPh>
    <phoneticPr fontId="3"/>
  </si>
  <si>
    <t>選挙立会人就任承諾日</t>
    <rPh sb="0" eb="2">
      <t>センキョ</t>
    </rPh>
    <rPh sb="2" eb="4">
      <t>タチアイ</t>
    </rPh>
    <rPh sb="4" eb="5">
      <t>ニン</t>
    </rPh>
    <rPh sb="5" eb="7">
      <t>シュウニン</t>
    </rPh>
    <rPh sb="7" eb="9">
      <t>ショウダク</t>
    </rPh>
    <rPh sb="9" eb="10">
      <t>ビ</t>
    </rPh>
    <phoneticPr fontId="3"/>
  </si>
  <si>
    <t>元号</t>
    <rPh sb="0" eb="2">
      <t>ゲンゴウ</t>
    </rPh>
    <phoneticPr fontId="3"/>
  </si>
  <si>
    <t>年</t>
    <rPh sb="0" eb="1">
      <t>ネン</t>
    </rPh>
    <phoneticPr fontId="3"/>
  </si>
  <si>
    <t>月</t>
    <rPh sb="0" eb="1">
      <t>ツキ</t>
    </rPh>
    <phoneticPr fontId="3"/>
  </si>
  <si>
    <t>日</t>
    <rPh sb="0" eb="1">
      <t>ニチ</t>
    </rPh>
    <phoneticPr fontId="3"/>
  </si>
  <si>
    <t>　次のとおり選挙運動用自動車の使用の契約を締結したので届け出ます。</t>
    <rPh sb="1" eb="2">
      <t>ツギ</t>
    </rPh>
    <phoneticPr fontId="3"/>
  </si>
  <si>
    <t>　次のとおりポスターの作成契約を締結したので届け出ます。</t>
    <rPh sb="1" eb="2">
      <t>ツギ</t>
    </rPh>
    <rPh sb="11" eb="13">
      <t>サクセイ</t>
    </rPh>
    <phoneticPr fontId="3"/>
  </si>
  <si>
    <t>５　金融機関名、口座名及び口座番号</t>
    <rPh sb="2" eb="4">
      <t>キンユウ</t>
    </rPh>
    <rPh sb="4" eb="6">
      <t>キカン</t>
    </rPh>
    <rPh sb="6" eb="7">
      <t>メイ</t>
    </rPh>
    <rPh sb="8" eb="10">
      <t>コウザ</t>
    </rPh>
    <rPh sb="10" eb="11">
      <t>メイ</t>
    </rPh>
    <rPh sb="11" eb="12">
      <t>オヨ</t>
    </rPh>
    <rPh sb="13" eb="15">
      <t>コウザ</t>
    </rPh>
    <rPh sb="15" eb="17">
      <t>バンゴウ</t>
    </rPh>
    <phoneticPr fontId="3"/>
  </si>
  <si>
    <t>金融機関名</t>
    <rPh sb="0" eb="2">
      <t>キンユウ</t>
    </rPh>
    <rPh sb="2" eb="4">
      <t>キカン</t>
    </rPh>
    <rPh sb="4" eb="5">
      <t>メイ</t>
    </rPh>
    <phoneticPr fontId="3"/>
  </si>
  <si>
    <t>金融機関コード</t>
    <rPh sb="0" eb="2">
      <t>キンユウ</t>
    </rPh>
    <rPh sb="2" eb="4">
      <t>キカン</t>
    </rPh>
    <phoneticPr fontId="3"/>
  </si>
  <si>
    <t>預金種別</t>
    <rPh sb="0" eb="2">
      <t>ヨキン</t>
    </rPh>
    <rPh sb="2" eb="4">
      <t>シュベツ</t>
    </rPh>
    <phoneticPr fontId="3"/>
  </si>
  <si>
    <t>口座名</t>
    <rPh sb="0" eb="3">
      <t>コウザメイ</t>
    </rPh>
    <phoneticPr fontId="3"/>
  </si>
  <si>
    <t>本・支店名</t>
    <rPh sb="0" eb="1">
      <t>ホン</t>
    </rPh>
    <rPh sb="2" eb="5">
      <t>シテンメイ</t>
    </rPh>
    <phoneticPr fontId="3"/>
  </si>
  <si>
    <t>支店コード</t>
    <rPh sb="0" eb="2">
      <t>シテン</t>
    </rPh>
    <phoneticPr fontId="3"/>
  </si>
  <si>
    <t>口座番号</t>
    <rPh sb="0" eb="2">
      <t>コウザ</t>
    </rPh>
    <rPh sb="2" eb="4">
      <t>バンゴウ</t>
    </rPh>
    <phoneticPr fontId="3"/>
  </si>
  <si>
    <t>氏名又は名称及び住所</t>
    <rPh sb="6" eb="7">
      <t>オヨ</t>
    </rPh>
    <rPh sb="8" eb="10">
      <t>ジュウショ</t>
    </rPh>
    <phoneticPr fontId="3"/>
  </si>
  <si>
    <t>並びに法人にあっては</t>
    <phoneticPr fontId="3"/>
  </si>
  <si>
    <t>その代表者の氏名</t>
    <phoneticPr fontId="3"/>
  </si>
  <si>
    <t>自動車の借入れ</t>
    <rPh sb="0" eb="3">
      <t>ジドウシャ</t>
    </rPh>
    <rPh sb="4" eb="5">
      <t>カ</t>
    </rPh>
    <rPh sb="5" eb="6">
      <t>イ</t>
    </rPh>
    <phoneticPr fontId="3"/>
  </si>
  <si>
    <t>　　　期間を、「運転手の雇用」にあっては雇用期間を、「燃料代」にあっては燃料供給期間</t>
    <rPh sb="40" eb="42">
      <t>キカン</t>
    </rPh>
    <phoneticPr fontId="3"/>
  </si>
  <si>
    <t>　　３　「燃料代」にあっては、単価契約を締結した場合には、２の「契約内容」欄の「契約</t>
    <rPh sb="5" eb="8">
      <t>ネンリョウダイ</t>
    </rPh>
    <rPh sb="15" eb="17">
      <t>タンカ</t>
    </rPh>
    <rPh sb="17" eb="19">
      <t>ケイヤク</t>
    </rPh>
    <rPh sb="20" eb="22">
      <t>テイケツ</t>
    </rPh>
    <rPh sb="24" eb="26">
      <t>バアイ</t>
    </rPh>
    <rPh sb="32" eb="34">
      <t>ケイヤク</t>
    </rPh>
    <rPh sb="34" eb="36">
      <t>ナイヨウ</t>
    </rPh>
    <rPh sb="37" eb="38">
      <t>ラン</t>
    </rPh>
    <rPh sb="40" eb="42">
      <t>ケイヤク</t>
    </rPh>
    <phoneticPr fontId="3"/>
  </si>
  <si>
    <t>　　　金額」に契約単価を、「備考」欄に燃料の供給を受ける選挙運動用自動車の自動車登録</t>
    <rPh sb="3" eb="5">
      <t>キンガク</t>
    </rPh>
    <rPh sb="7" eb="9">
      <t>ケイヤク</t>
    </rPh>
    <rPh sb="9" eb="11">
      <t>タンカ</t>
    </rPh>
    <rPh sb="14" eb="16">
      <t>ビコウ</t>
    </rPh>
    <rPh sb="17" eb="18">
      <t>ラン</t>
    </rPh>
    <rPh sb="19" eb="21">
      <t>ネンリョウ</t>
    </rPh>
    <rPh sb="22" eb="24">
      <t>キョウキュウ</t>
    </rPh>
    <rPh sb="25" eb="26">
      <t>ウ</t>
    </rPh>
    <rPh sb="28" eb="30">
      <t>センキョ</t>
    </rPh>
    <rPh sb="30" eb="33">
      <t>ウンドウヨウ</t>
    </rPh>
    <rPh sb="33" eb="36">
      <t>ジドウシャ</t>
    </rPh>
    <rPh sb="37" eb="40">
      <t>ジドウシャ</t>
    </rPh>
    <rPh sb="40" eb="42">
      <t>トウロク</t>
    </rPh>
    <phoneticPr fontId="3"/>
  </si>
  <si>
    <t>　　　番号を記載してください。</t>
    <rPh sb="3" eb="5">
      <t>バンゴウ</t>
    </rPh>
    <rPh sb="6" eb="8">
      <t>キサイ</t>
    </rPh>
    <phoneticPr fontId="3"/>
  </si>
  <si>
    <t>４　確認申請金額</t>
    <rPh sb="2" eb="4">
      <t>カクニン</t>
    </rPh>
    <rPh sb="4" eb="6">
      <t>シンセイ</t>
    </rPh>
    <rPh sb="6" eb="8">
      <t>キンガク</t>
    </rPh>
    <phoneticPr fontId="3"/>
  </si>
  <si>
    <t>３　燃料の供給を受ける選挙運動用自動車の自動車登録番号</t>
    <rPh sb="2" eb="4">
      <t>ネンリョウ</t>
    </rPh>
    <rPh sb="5" eb="7">
      <t>キョウキュウ</t>
    </rPh>
    <rPh sb="8" eb="9">
      <t>ウ</t>
    </rPh>
    <rPh sb="11" eb="13">
      <t>センキョ</t>
    </rPh>
    <rPh sb="13" eb="16">
      <t>ウンドウヨウ</t>
    </rPh>
    <rPh sb="16" eb="19">
      <t>ジドウシャ</t>
    </rPh>
    <rPh sb="20" eb="23">
      <t>ジドウシャ</t>
    </rPh>
    <rPh sb="23" eb="25">
      <t>トウロク</t>
    </rPh>
    <rPh sb="25" eb="27">
      <t>バンゴウ</t>
    </rPh>
    <phoneticPr fontId="3"/>
  </si>
  <si>
    <t>　　　認を受けるためのものです。</t>
    <rPh sb="3" eb="4">
      <t>ニン</t>
    </rPh>
    <phoneticPr fontId="3"/>
  </si>
  <si>
    <t>　　　載された選挙運動用自動車の自動車登録番号を記載してください。</t>
    <rPh sb="3" eb="4">
      <t>ミツル</t>
    </rPh>
    <rPh sb="7" eb="15">
      <t>センキョウンドウヨウジドウシャ</t>
    </rPh>
    <rPh sb="16" eb="23">
      <t>ジドウシャトウロクバンゴウ</t>
    </rPh>
    <rPh sb="24" eb="26">
      <t>キサイ</t>
    </rPh>
    <phoneticPr fontId="3"/>
  </si>
  <si>
    <t>　　３　「燃料の供給を受ける選挙運動用自動車の自動車登録番号」には、契約届出書に記</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4" eb="36">
      <t>ケイヤク</t>
    </rPh>
    <rPh sb="36" eb="39">
      <t>トドケデショ</t>
    </rPh>
    <rPh sb="40" eb="41">
      <t>キ</t>
    </rPh>
    <phoneticPr fontId="3"/>
  </si>
  <si>
    <t>４　確認金額</t>
    <rPh sb="2" eb="4">
      <t>カクニン</t>
    </rPh>
    <rPh sb="4" eb="6">
      <t>キンガク</t>
    </rPh>
    <phoneticPr fontId="3"/>
  </si>
  <si>
    <t>備考１　この証明書は、使用の実績に基づいて、運転手ごとに別々に作成し、候補者から運転手</t>
    <rPh sb="11" eb="13">
      <t>シヨウ</t>
    </rPh>
    <rPh sb="14" eb="16">
      <t>ジッセキ</t>
    </rPh>
    <rPh sb="17" eb="18">
      <t>モト</t>
    </rPh>
    <phoneticPr fontId="3"/>
  </si>
  <si>
    <t>　　　に提出してください。</t>
    <phoneticPr fontId="3"/>
  </si>
  <si>
    <t>　　２　「備考」欄には、選挙運動期間中に使用した選挙運動用自動車の台数を使用した日ごと</t>
    <rPh sb="5" eb="7">
      <t>ビコウ</t>
    </rPh>
    <rPh sb="8" eb="9">
      <t>ラン</t>
    </rPh>
    <rPh sb="12" eb="14">
      <t>センキョ</t>
    </rPh>
    <rPh sb="14" eb="16">
      <t>ウンドウ</t>
    </rPh>
    <rPh sb="16" eb="18">
      <t>キカン</t>
    </rPh>
    <rPh sb="18" eb="19">
      <t>チュウ</t>
    </rPh>
    <rPh sb="20" eb="22">
      <t>シヨウ</t>
    </rPh>
    <rPh sb="24" eb="26">
      <t>センキョ</t>
    </rPh>
    <rPh sb="26" eb="29">
      <t>ウンドウヨウ</t>
    </rPh>
    <rPh sb="29" eb="32">
      <t>ジドウシャ</t>
    </rPh>
    <rPh sb="33" eb="35">
      <t>ダイスウ</t>
    </rPh>
    <rPh sb="36" eb="38">
      <t>シヨウ</t>
    </rPh>
    <rPh sb="40" eb="41">
      <t>ヒ</t>
    </rPh>
    <phoneticPr fontId="3"/>
  </si>
  <si>
    <t>　　　に記載してください。</t>
    <rPh sb="4" eb="6">
      <t>キサイ</t>
    </rPh>
    <phoneticPr fontId="3"/>
  </si>
  <si>
    <t xml:space="preserve">    ４　この証明書を発行した候補者について供託物が没収された場合には、運転手は、青森県</t>
    <phoneticPr fontId="3"/>
  </si>
  <si>
    <t>　　　に支払を請求することはできません。</t>
    <phoneticPr fontId="3"/>
  </si>
  <si>
    <t xml:space="preserve">    ６　同一の日において２人以上の選挙運動用自動車の運転手が雇用された場合には、公費負</t>
    <phoneticPr fontId="3"/>
  </si>
  <si>
    <t>　　　担の対象となるのは候補者の指定する１人に限られていますので、その指定した１人のみ</t>
    <phoneticPr fontId="3"/>
  </si>
  <si>
    <t>　　　について記載してください。</t>
    <phoneticPr fontId="3"/>
  </si>
  <si>
    <t>契約の相手方の氏名又は名称及び住所並びに法人にあってはその代表者の氏名</t>
    <phoneticPr fontId="3"/>
  </si>
  <si>
    <t>ビラ作成契約届出書</t>
    <rPh sb="2" eb="4">
      <t>サクセイ</t>
    </rPh>
    <phoneticPr fontId="3"/>
  </si>
  <si>
    <t>　次のとおりビラの作成契約を締結したので届け出ます。</t>
    <rPh sb="1" eb="2">
      <t>ツギ</t>
    </rPh>
    <rPh sb="9" eb="11">
      <t>サクセイ</t>
    </rPh>
    <phoneticPr fontId="3"/>
  </si>
  <si>
    <t>　　　　　　　　　　　　</t>
    <phoneticPr fontId="3"/>
  </si>
  <si>
    <t>ビラ作成枚数確認申請書</t>
    <rPh sb="2" eb="4">
      <t>サクセイ</t>
    </rPh>
    <rPh sb="4" eb="6">
      <t>マイスウ</t>
    </rPh>
    <rPh sb="6" eb="8">
      <t>カクニン</t>
    </rPh>
    <rPh sb="8" eb="11">
      <t>シンセイショ</t>
    </rPh>
    <phoneticPr fontId="3"/>
  </si>
  <si>
    <t>　　　　　　　　　　</t>
    <phoneticPr fontId="3"/>
  </si>
  <si>
    <t>ビラ作成枚数確認書</t>
    <rPh sb="2" eb="4">
      <t>サクセイ</t>
    </rPh>
    <rPh sb="4" eb="6">
      <t>マイスウ</t>
    </rPh>
    <rPh sb="6" eb="9">
      <t>カクニンショ</t>
    </rPh>
    <phoneticPr fontId="3"/>
  </si>
  <si>
    <t xml:space="preserve">    ４　１人の候補者を通じて公費負担の対象となる枚数及びそれぞれの契約に基づく公費負担</t>
    <phoneticPr fontId="3"/>
  </si>
  <si>
    <t>　　　の限度額は、次のとおりです。</t>
    <phoneticPr fontId="3"/>
  </si>
  <si>
    <t>　⇒</t>
    <phoneticPr fontId="3"/>
  </si>
  <si>
    <t>ビラ作成証明書</t>
    <rPh sb="2" eb="4">
      <t>サクセイ</t>
    </rPh>
    <rPh sb="4" eb="7">
      <t>ショウメイショ</t>
    </rPh>
    <phoneticPr fontId="3"/>
  </si>
  <si>
    <t>　次のとおりビラを作成したものであることを証明します。</t>
    <rPh sb="1" eb="2">
      <t>ツギ</t>
    </rPh>
    <rPh sb="9" eb="11">
      <t>サクセイ</t>
    </rPh>
    <phoneticPr fontId="3"/>
  </si>
  <si>
    <t>ビラ作成業者の氏名又は</t>
    <rPh sb="2" eb="4">
      <t>サクセイ</t>
    </rPh>
    <rPh sb="4" eb="6">
      <t>ギョウシャ</t>
    </rPh>
    <rPh sb="7" eb="9">
      <t>シメイ</t>
    </rPh>
    <rPh sb="9" eb="10">
      <t>マタ</t>
    </rPh>
    <phoneticPr fontId="3"/>
  </si>
  <si>
    <t>備考１　この証明書は、作成の実績に基づいて、ビラ作成業者ごとに別々に作成し、候補者から</t>
    <rPh sb="11" eb="13">
      <t>サクセイ</t>
    </rPh>
    <rPh sb="14" eb="16">
      <t>ジッセキ</t>
    </rPh>
    <rPh sb="17" eb="18">
      <t>モト</t>
    </rPh>
    <phoneticPr fontId="3"/>
  </si>
  <si>
    <t>　　　い。</t>
    <phoneticPr fontId="3"/>
  </si>
  <si>
    <t xml:space="preserve">    ２　ビラ作成業者が青森県に支払を請求するときは、この証明書を請求書に添付してくださ</t>
    <phoneticPr fontId="3"/>
  </si>
  <si>
    <t xml:space="preserve">    ３　この証明書を発行した候補者について供託物が没収された場合には、ビラ作成業者は、　</t>
    <phoneticPr fontId="3"/>
  </si>
  <si>
    <t>　　　青森県に支払を請求することはできません。</t>
    <phoneticPr fontId="3"/>
  </si>
  <si>
    <t xml:space="preserve">        イ　確認された作成枚数が50,000枚以下の場合</t>
    <rPh sb="10" eb="12">
      <t>カクニン</t>
    </rPh>
    <rPh sb="15" eb="17">
      <t>サクセイ</t>
    </rPh>
    <rPh sb="17" eb="19">
      <t>マイスウ</t>
    </rPh>
    <rPh sb="26" eb="27">
      <t>マイ</t>
    </rPh>
    <rPh sb="27" eb="29">
      <t>イカ</t>
    </rPh>
    <rPh sb="30" eb="32">
      <t>バアイ</t>
    </rPh>
    <phoneticPr fontId="3"/>
  </si>
  <si>
    <t>　ロ　確認された作成枚数が50,000枚を超える場合</t>
    <rPh sb="3" eb="5">
      <t>カクニン</t>
    </rPh>
    <rPh sb="8" eb="10">
      <t>サクセイ</t>
    </rPh>
    <rPh sb="10" eb="12">
      <t>マイスウ</t>
    </rPh>
    <rPh sb="19" eb="20">
      <t>マイ</t>
    </rPh>
    <rPh sb="21" eb="22">
      <t>コ</t>
    </rPh>
    <rPh sb="24" eb="26">
      <t>バアイ</t>
    </rPh>
    <phoneticPr fontId="3"/>
  </si>
  <si>
    <t>当該作成枚数</t>
    <rPh sb="0" eb="2">
      <t>トウガイ</t>
    </rPh>
    <rPh sb="2" eb="4">
      <t>サクセイ</t>
    </rPh>
    <rPh sb="4" eb="6">
      <t>マイスウ</t>
    </rPh>
    <phoneticPr fontId="3"/>
  </si>
  <si>
    <t>単価×当該作成枚数＝限度額</t>
    <rPh sb="3" eb="5">
      <t>トウガイ</t>
    </rPh>
    <rPh sb="5" eb="7">
      <t>サクセイ</t>
    </rPh>
    <phoneticPr fontId="3"/>
  </si>
  <si>
    <t>並びに法人にあっては</t>
    <phoneticPr fontId="3"/>
  </si>
  <si>
    <t>その代表者の氏名</t>
    <phoneticPr fontId="3"/>
  </si>
  <si>
    <t>３</t>
    <phoneticPr fontId="3"/>
  </si>
  <si>
    <t>ふりがな</t>
    <phoneticPr fontId="3"/>
  </si>
  <si>
    <t>（ビラの作成）</t>
    <rPh sb="4" eb="6">
      <t>サクセイ</t>
    </rPh>
    <phoneticPr fontId="3"/>
  </si>
  <si>
    <t>(A)</t>
    <phoneticPr fontId="3"/>
  </si>
  <si>
    <t>(B)</t>
    <phoneticPr fontId="3"/>
  </si>
  <si>
    <t>(A)×(B)=</t>
    <phoneticPr fontId="3"/>
  </si>
  <si>
    <t>(D)</t>
    <phoneticPr fontId="3"/>
  </si>
  <si>
    <t>(E)</t>
    <phoneticPr fontId="3"/>
  </si>
  <si>
    <t>(D)×(E)=</t>
    <phoneticPr fontId="3"/>
  </si>
  <si>
    <t>(G)</t>
    <phoneticPr fontId="3"/>
  </si>
  <si>
    <t>(H)</t>
    <phoneticPr fontId="3"/>
  </si>
  <si>
    <t>(G)×(H)=</t>
    <phoneticPr fontId="3"/>
  </si>
  <si>
    <t>(C)</t>
    <phoneticPr fontId="3"/>
  </si>
  <si>
    <t>(F)</t>
    <phoneticPr fontId="3"/>
  </si>
  <si>
    <t>(I)</t>
    <phoneticPr fontId="3"/>
  </si>
  <si>
    <t>４　請求及び支払</t>
    <phoneticPr fontId="3"/>
  </si>
  <si>
    <t>選挙運動用ビラ作成契約書</t>
    <rPh sb="0" eb="2">
      <t>センキョ</t>
    </rPh>
    <rPh sb="2" eb="5">
      <t>ウンドウヨウ</t>
    </rPh>
    <rPh sb="7" eb="9">
      <t>サクセイ</t>
    </rPh>
    <rPh sb="9" eb="12">
      <t>ケイヤクショ</t>
    </rPh>
    <phoneticPr fontId="3"/>
  </si>
  <si>
    <t xml:space="preserve">    公職選挙法第１４２条に定める選挙運動用ビラ</t>
    <phoneticPr fontId="3"/>
  </si>
  <si>
    <t>別紙６</t>
    <rPh sb="0" eb="2">
      <t>ベッシ</t>
    </rPh>
    <phoneticPr fontId="3"/>
  </si>
  <si>
    <t>・・・(１銭未満の端数は切上げ)</t>
    <rPh sb="5" eb="6">
      <t>ゼニ</t>
    </rPh>
    <phoneticPr fontId="3"/>
  </si>
  <si>
    <t>　確認番号</t>
    <rPh sb="1" eb="3">
      <t>カクニン</t>
    </rPh>
    <rPh sb="3" eb="5">
      <t>バンゴウ</t>
    </rPh>
    <phoneticPr fontId="3"/>
  </si>
  <si>
    <t>　次のとおり選挙運動用自動車を使用したものであることを証明します。</t>
    <rPh sb="1" eb="2">
      <t>ツギ</t>
    </rPh>
    <phoneticPr fontId="3"/>
  </si>
  <si>
    <t>備考１　この証明書は、使用の実績に基づいて、運送事業者等ごとに別々に作成し、候補者から運</t>
    <rPh sb="11" eb="13">
      <t>シヨウ</t>
    </rPh>
    <rPh sb="14" eb="16">
      <t>ジッセキ</t>
    </rPh>
    <rPh sb="17" eb="18">
      <t>モト</t>
    </rPh>
    <phoneticPr fontId="3"/>
  </si>
  <si>
    <t xml:space="preserve">    ７　５の場合には候補者の指定した契約以外の契約及び６の場合には、候補者の指定した選挙</t>
    <rPh sb="27" eb="28">
      <t>オヨ</t>
    </rPh>
    <phoneticPr fontId="3"/>
  </si>
  <si>
    <t>燃料供給金額</t>
    <rPh sb="0" eb="2">
      <t>ネンリョウ</t>
    </rPh>
    <rPh sb="2" eb="3">
      <t>キョウ</t>
    </rPh>
    <rPh sb="3" eb="4">
      <t>キュウ</t>
    </rPh>
    <rPh sb="4" eb="6">
      <t>キンガク</t>
    </rPh>
    <phoneticPr fontId="3"/>
  </si>
  <si>
    <t>燃料の供給を受けた選挙運動用自動車の自動車登録番号</t>
    <rPh sb="0" eb="2">
      <t>ネンリョウ</t>
    </rPh>
    <rPh sb="3" eb="5">
      <t>キョウキュウ</t>
    </rPh>
    <rPh sb="6" eb="7">
      <t>ウ</t>
    </rPh>
    <rPh sb="9" eb="11">
      <t>センキョ</t>
    </rPh>
    <rPh sb="11" eb="14">
      <t>ウンドウヨウ</t>
    </rPh>
    <rPh sb="14" eb="17">
      <t>ジドウシャ</t>
    </rPh>
    <rPh sb="18" eb="21">
      <t>ジドウシャ</t>
    </rPh>
    <rPh sb="21" eb="23">
      <t>トウロク</t>
    </rPh>
    <rPh sb="23" eb="25">
      <t>バンゴウ</t>
    </rPh>
    <phoneticPr fontId="3"/>
  </si>
  <si>
    <t>備　　考</t>
    <rPh sb="0" eb="1">
      <t>ソナエ</t>
    </rPh>
    <rPh sb="3" eb="4">
      <t>コウ</t>
    </rPh>
    <phoneticPr fontId="3"/>
  </si>
  <si>
    <t>燃料の供給を受けた選挙運動用自動車の自動車登録番号　</t>
    <rPh sb="0" eb="2">
      <t>ネンリョウ</t>
    </rPh>
    <rPh sb="3" eb="5">
      <t>キョウキュウ</t>
    </rPh>
    <rPh sb="6" eb="7">
      <t>ウ</t>
    </rPh>
    <rPh sb="9" eb="11">
      <t>センキョ</t>
    </rPh>
    <rPh sb="11" eb="14">
      <t>ウンドウヨウ</t>
    </rPh>
    <rPh sb="14" eb="17">
      <t>ジドウシャ</t>
    </rPh>
    <rPh sb="18" eb="21">
      <t>ジドウシャ</t>
    </rPh>
    <rPh sb="21" eb="23">
      <t>トウロク</t>
    </rPh>
    <rPh sb="23" eb="25">
      <t>バンゴウ</t>
    </rPh>
    <phoneticPr fontId="3"/>
  </si>
  <si>
    <t>備考１　この証明書は、使用の実績に基づいて、燃料供給業者ごとに別々に作成し、給油伝票（燃</t>
    <rPh sb="11" eb="13">
      <t>シヨウ</t>
    </rPh>
    <rPh sb="14" eb="16">
      <t>ジッセキ</t>
    </rPh>
    <rPh sb="17" eb="18">
      <t>モト</t>
    </rPh>
    <rPh sb="38" eb="40">
      <t>キュウユ</t>
    </rPh>
    <rPh sb="40" eb="42">
      <t>デンピョウ</t>
    </rPh>
    <rPh sb="43" eb="44">
      <t>ネン</t>
    </rPh>
    <phoneticPr fontId="3"/>
  </si>
  <si>
    <t>　　２　「燃料の供給を受けた選挙運動用自動車の自動車登録番号」欄には、契約届出書に記載さ</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5" eb="37">
      <t>ケイヤク</t>
    </rPh>
    <rPh sb="37" eb="40">
      <t>トドケデショ</t>
    </rPh>
    <rPh sb="41" eb="43">
      <t>キサイ</t>
    </rPh>
    <phoneticPr fontId="3"/>
  </si>
  <si>
    <t>　　３　「燃料の供給を受けた選挙運動用自動車の自動車登録番号」欄、「燃料供給量」欄及び「</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4" eb="36">
      <t>ネンリョウ</t>
    </rPh>
    <rPh sb="36" eb="38">
      <t>キョウキュウ</t>
    </rPh>
    <rPh sb="38" eb="39">
      <t>リョウ</t>
    </rPh>
    <rPh sb="40" eb="41">
      <t>ラン</t>
    </rPh>
    <rPh sb="41" eb="42">
      <t>オヨ</t>
    </rPh>
    <phoneticPr fontId="3"/>
  </si>
  <si>
    <t>　　　燃料供給金額」欄は、燃料の供給を受けた日ごとに記載してください。</t>
    <rPh sb="3" eb="5">
      <t>ネンリョウ</t>
    </rPh>
    <rPh sb="5" eb="7">
      <t>キョウキュウ</t>
    </rPh>
    <rPh sb="7" eb="9">
      <t>キンガク</t>
    </rPh>
    <rPh sb="10" eb="11">
      <t>ラン</t>
    </rPh>
    <rPh sb="13" eb="15">
      <t>ネンリョウ</t>
    </rPh>
    <rPh sb="16" eb="18">
      <t>キョウキュウ</t>
    </rPh>
    <rPh sb="19" eb="20">
      <t>ウ</t>
    </rPh>
    <rPh sb="22" eb="23">
      <t>ヒ</t>
    </rPh>
    <rPh sb="26" eb="28">
      <t>キサイ</t>
    </rPh>
    <phoneticPr fontId="3"/>
  </si>
  <si>
    <t xml:space="preserve">    ４　燃料供給業者が青森県に支払を請求するときは、この証明書及び給油伝票の写しを請求書</t>
    <rPh sb="33" eb="34">
      <t>オヨ</t>
    </rPh>
    <rPh sb="35" eb="37">
      <t>キュウユ</t>
    </rPh>
    <rPh sb="37" eb="39">
      <t>デンピョウ</t>
    </rPh>
    <rPh sb="40" eb="41">
      <t>ウツ</t>
    </rPh>
    <phoneticPr fontId="3"/>
  </si>
  <si>
    <t>　　５　この証明書を発行した候補者について供託物が没収された場合には、燃料供給業者は、青</t>
    <rPh sb="43" eb="44">
      <t>アオ</t>
    </rPh>
    <phoneticPr fontId="3"/>
  </si>
  <si>
    <t>　次のとおり運転手を使用したものであることを証明します。</t>
    <rPh sb="1" eb="2">
      <t>ツギ</t>
    </rPh>
    <rPh sb="6" eb="9">
      <t>ウンテンシュ</t>
    </rPh>
    <phoneticPr fontId="3"/>
  </si>
  <si>
    <t>　次のとおりポスターを作成したものであることを証明します。</t>
    <rPh sb="1" eb="2">
      <t>ツギ</t>
    </rPh>
    <rPh sb="11" eb="13">
      <t>サクセイ</t>
    </rPh>
    <phoneticPr fontId="3"/>
  </si>
  <si>
    <t>　　３　燃料代の請求は、契約届出書に記載された選挙運動用自動車に供給したもので、自</t>
    <rPh sb="4" eb="7">
      <t>ネンリョウダイ</t>
    </rPh>
    <rPh sb="8" eb="10">
      <t>セイキュウ</t>
    </rPh>
    <rPh sb="12" eb="14">
      <t>ケイヤク</t>
    </rPh>
    <rPh sb="14" eb="17">
      <t>トドケデショ</t>
    </rPh>
    <rPh sb="18" eb="20">
      <t>キサイ</t>
    </rPh>
    <rPh sb="23" eb="25">
      <t>センキョ</t>
    </rPh>
    <rPh sb="25" eb="28">
      <t>ウンドウヨウ</t>
    </rPh>
    <rPh sb="28" eb="31">
      <t>ジドウシャ</t>
    </rPh>
    <rPh sb="32" eb="34">
      <t>キョウキュウ</t>
    </rPh>
    <rPh sb="40" eb="41">
      <t>ジ</t>
    </rPh>
    <phoneticPr fontId="3"/>
  </si>
  <si>
    <t>　　　動車燃料代確認書に記載された「確認金額」の範囲内に限られます。</t>
    <rPh sb="3" eb="4">
      <t>ドウ</t>
    </rPh>
    <rPh sb="4" eb="5">
      <t>シャ</t>
    </rPh>
    <rPh sb="5" eb="8">
      <t>ネンリョウダイ</t>
    </rPh>
    <rPh sb="8" eb="11">
      <t>カクニンショ</t>
    </rPh>
    <rPh sb="12" eb="14">
      <t>キサイ</t>
    </rPh>
    <rPh sb="18" eb="20">
      <t>カクニン</t>
    </rPh>
    <rPh sb="20" eb="22">
      <t>キンガク</t>
    </rPh>
    <rPh sb="24" eb="27">
      <t>ハンイナイ</t>
    </rPh>
    <rPh sb="28" eb="29">
      <t>カギ</t>
    </rPh>
    <phoneticPr fontId="3"/>
  </si>
  <si>
    <t>　　　場合には、このほかに自動車燃料代確認書及び給油伝票（燃料の供給を受けた日付、</t>
    <rPh sb="22" eb="23">
      <t>オヨ</t>
    </rPh>
    <rPh sb="24" eb="26">
      <t>キュウユ</t>
    </rPh>
    <rPh sb="26" eb="28">
      <t>デンピョウ</t>
    </rPh>
    <rPh sb="29" eb="31">
      <t>ネンリョウ</t>
    </rPh>
    <rPh sb="32" eb="34">
      <t>キョウキュウ</t>
    </rPh>
    <rPh sb="35" eb="36">
      <t>ウ</t>
    </rPh>
    <rPh sb="38" eb="40">
      <t>ヒヅケ</t>
    </rPh>
    <phoneticPr fontId="3"/>
  </si>
  <si>
    <t>）×</t>
    <phoneticPr fontId="3"/>
  </si>
  <si>
    <t>台</t>
    <rPh sb="0" eb="1">
      <t>ダイ</t>
    </rPh>
    <phoneticPr fontId="3"/>
  </si>
  <si>
    <t>＝</t>
    <phoneticPr fontId="3"/>
  </si>
  <si>
    <t>×</t>
    <phoneticPr fontId="3"/>
  </si>
  <si>
    <t>借入れ金額　(ｲ)</t>
    <rPh sb="0" eb="2">
      <t>カリイ</t>
    </rPh>
    <rPh sb="3" eb="4">
      <t>キン</t>
    </rPh>
    <rPh sb="4" eb="5">
      <t>ガク</t>
    </rPh>
    <phoneticPr fontId="3"/>
  </si>
  <si>
    <t>＝</t>
    <phoneticPr fontId="3"/>
  </si>
  <si>
    <t>販売金額(ｲ)</t>
    <rPh sb="0" eb="2">
      <t>ハンバイ</t>
    </rPh>
    <rPh sb="2" eb="4">
      <t>キンガク</t>
    </rPh>
    <phoneticPr fontId="3"/>
  </si>
  <si>
    <t>備考１　「基準限度額」（計）欄には、確認書に記載された額の合計を記載してください。</t>
    <phoneticPr fontId="3"/>
  </si>
  <si>
    <t>報　　　酬(ｲ)</t>
    <rPh sb="0" eb="1">
      <t>ホウ</t>
    </rPh>
    <rPh sb="4" eb="5">
      <t>シュウ</t>
    </rPh>
    <phoneticPr fontId="3"/>
  </si>
  <si>
    <t>（１）　自動車の借入れ</t>
    <rPh sb="4" eb="7">
      <t>ジドウシャ</t>
    </rPh>
    <rPh sb="8" eb="10">
      <t>カリイ</t>
    </rPh>
    <phoneticPr fontId="3"/>
  </si>
  <si>
    <t>（２）　燃料代</t>
    <rPh sb="4" eb="6">
      <t>ネンリョウ</t>
    </rPh>
    <rPh sb="6" eb="7">
      <t>ダイ</t>
    </rPh>
    <phoneticPr fontId="3"/>
  </si>
  <si>
    <t>（３）　運転手</t>
    <rPh sb="4" eb="7">
      <t>ウンテンシュ</t>
    </rPh>
    <phoneticPr fontId="3"/>
  </si>
  <si>
    <t>請求合計金額</t>
    <rPh sb="0" eb="2">
      <t>セイキュウ</t>
    </rPh>
    <rPh sb="2" eb="4">
      <t>ゴウケイ</t>
    </rPh>
    <rPh sb="4" eb="6">
      <t>キンガク</t>
    </rPh>
    <phoneticPr fontId="3"/>
  </si>
  <si>
    <t>　  ２　「請求金額」欄には、（イ）の計欄又は（ロ）の（計）の欄のうちいずれか少ない方の額を記載してく</t>
    <phoneticPr fontId="3"/>
  </si>
  <si>
    <t>　　　用自動車の自動車登録番号を記載してください。</t>
    <rPh sb="3" eb="4">
      <t>ヨウ</t>
    </rPh>
    <rPh sb="4" eb="7">
      <t>ジドウシャ</t>
    </rPh>
    <rPh sb="8" eb="11">
      <t>ジドウシャ</t>
    </rPh>
    <rPh sb="11" eb="13">
      <t>トウロク</t>
    </rPh>
    <rPh sb="13" eb="15">
      <t>バンゴウ</t>
    </rPh>
    <rPh sb="16" eb="18">
      <t>キサイ</t>
    </rPh>
    <phoneticPr fontId="3"/>
  </si>
  <si>
    <t>⇒選挙期日現在の満年齢（自動計算）</t>
    <rPh sb="1" eb="3">
      <t>センキョ</t>
    </rPh>
    <rPh sb="3" eb="5">
      <t>キジツ</t>
    </rPh>
    <rPh sb="5" eb="7">
      <t>ゲンザイ</t>
    </rPh>
    <rPh sb="8" eb="11">
      <t>マンネンレイ</t>
    </rPh>
    <rPh sb="12" eb="14">
      <t>ジドウ</t>
    </rPh>
    <rPh sb="14" eb="16">
      <t>ケイサン</t>
    </rPh>
    <phoneticPr fontId="3"/>
  </si>
  <si>
    <t>　　３　「燃料の供給を受けた選挙運動用自動車の自動車登録番号」欄には、契約届出書に記載された選挙運動</t>
    <rPh sb="5" eb="7">
      <t>ネンリョウ</t>
    </rPh>
    <rPh sb="8" eb="10">
      <t>キョウキュウ</t>
    </rPh>
    <rPh sb="11" eb="12">
      <t>ウ</t>
    </rPh>
    <rPh sb="14" eb="22">
      <t>センキョウンドウヨウジドウシャ</t>
    </rPh>
    <rPh sb="23" eb="30">
      <t>ジドウシャトウロクバンゴウ</t>
    </rPh>
    <rPh sb="31" eb="32">
      <t>ラン</t>
    </rPh>
    <rPh sb="35" eb="37">
      <t>ケイヤク</t>
    </rPh>
    <rPh sb="37" eb="40">
      <t>トドケデショ</t>
    </rPh>
    <phoneticPr fontId="3"/>
  </si>
  <si>
    <t>　　４　「燃料の供給を受けた選挙運動用自動車の自動車登録番号」欄及び「（イ）」欄は、燃料の供給を受け</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2" eb="33">
      <t>オヨ</t>
    </rPh>
    <rPh sb="39" eb="40">
      <t>ラン</t>
    </rPh>
    <phoneticPr fontId="3"/>
  </si>
  <si>
    <t>　　　た日ごとに記載してください。</t>
    <rPh sb="8" eb="10">
      <t>キサイ</t>
    </rPh>
    <phoneticPr fontId="3"/>
  </si>
  <si>
    <t>公営3内訳１</t>
    <rPh sb="0" eb="2">
      <t>コウエイ</t>
    </rPh>
    <rPh sb="3" eb="5">
      <t>ウチワケ</t>
    </rPh>
    <phoneticPr fontId="3"/>
  </si>
  <si>
    <t>公営3内訳２</t>
    <rPh sb="0" eb="2">
      <t>コウエイ</t>
    </rPh>
    <rPh sb="3" eb="5">
      <t>ウチワケ</t>
    </rPh>
    <phoneticPr fontId="3"/>
  </si>
  <si>
    <t>公営3別紙内訳１　請求内訳書（運送契約）</t>
    <rPh sb="0" eb="2">
      <t>コウエイ</t>
    </rPh>
    <rPh sb="3" eb="5">
      <t>ベッシ</t>
    </rPh>
    <rPh sb="5" eb="7">
      <t>ウチワケ</t>
    </rPh>
    <rPh sb="9" eb="11">
      <t>セイキュウ</t>
    </rPh>
    <rPh sb="11" eb="14">
      <t>ウチワケショ</t>
    </rPh>
    <rPh sb="15" eb="17">
      <t>ウンソウ</t>
    </rPh>
    <rPh sb="17" eb="19">
      <t>ケイヤク</t>
    </rPh>
    <phoneticPr fontId="3"/>
  </si>
  <si>
    <t>公営3別紙内訳２　請求内訳書（運送契約以外の場合）</t>
    <rPh sb="0" eb="2">
      <t>コウエイ</t>
    </rPh>
    <rPh sb="3" eb="5">
      <t>ベッシ</t>
    </rPh>
    <rPh sb="5" eb="7">
      <t>ウチワケ</t>
    </rPh>
    <rPh sb="9" eb="11">
      <t>セイキュウ</t>
    </rPh>
    <rPh sb="11" eb="14">
      <t>ウチワケショ</t>
    </rPh>
    <rPh sb="15" eb="17">
      <t>ウンソウ</t>
    </rPh>
    <rPh sb="17" eb="19">
      <t>ケイヤク</t>
    </rPh>
    <rPh sb="19" eb="21">
      <t>イガイ</t>
    </rPh>
    <rPh sb="22" eb="24">
      <t>バアイ</t>
    </rPh>
    <phoneticPr fontId="3"/>
  </si>
  <si>
    <t>一般乗用旅客自動車運送事業者との運送契約による場合</t>
    <rPh sb="0" eb="2">
      <t>イッパン</t>
    </rPh>
    <rPh sb="2" eb="4">
      <t>ジョウヨウ</t>
    </rPh>
    <rPh sb="4" eb="6">
      <t>リョカク</t>
    </rPh>
    <rPh sb="6" eb="9">
      <t>ジドウシャ</t>
    </rPh>
    <rPh sb="9" eb="11">
      <t>ウンソウ</t>
    </rPh>
    <rPh sb="11" eb="13">
      <t>ジギョウ</t>
    </rPh>
    <phoneticPr fontId="3"/>
  </si>
  <si>
    <t>運送契約金額（円）</t>
    <rPh sb="0" eb="2">
      <t>ウンソウ</t>
    </rPh>
    <rPh sb="2" eb="4">
      <t>ケイヤク</t>
    </rPh>
    <rPh sb="4" eb="6">
      <t>キンガク</t>
    </rPh>
    <rPh sb="7" eb="8">
      <t>エン</t>
    </rPh>
    <phoneticPr fontId="3"/>
  </si>
  <si>
    <t>契約金額（円）</t>
    <rPh sb="0" eb="2">
      <t>ケイヤク</t>
    </rPh>
    <rPh sb="2" eb="4">
      <t>キンガク</t>
    </rPh>
    <rPh sb="5" eb="6">
      <t>エン</t>
    </rPh>
    <phoneticPr fontId="3"/>
  </si>
  <si>
    <t>黄色のセルのみ入力してください。（以下、同じ）</t>
    <rPh sb="0" eb="2">
      <t>キイロ</t>
    </rPh>
    <rPh sb="7" eb="9">
      <t>ニュウリョク</t>
    </rPh>
    <rPh sb="17" eb="19">
      <t>イカ</t>
    </rPh>
    <rPh sb="20" eb="21">
      <t>オナ</t>
    </rPh>
    <phoneticPr fontId="3"/>
  </si>
  <si>
    <t>運送事業者等の氏名又は名</t>
    <rPh sb="0" eb="2">
      <t>ウンソウ</t>
    </rPh>
    <rPh sb="2" eb="5">
      <t>ジギョウシャ</t>
    </rPh>
    <rPh sb="5" eb="6">
      <t>トウ</t>
    </rPh>
    <rPh sb="7" eb="9">
      <t>シメイ</t>
    </rPh>
    <rPh sb="9" eb="10">
      <t>マタ</t>
    </rPh>
    <rPh sb="11" eb="12">
      <t>ナ</t>
    </rPh>
    <phoneticPr fontId="3"/>
  </si>
  <si>
    <t>←　和暦で入力してください。</t>
    <rPh sb="2" eb="3">
      <t>ワ</t>
    </rPh>
    <rPh sb="3" eb="4">
      <t>コヨミ</t>
    </rPh>
    <rPh sb="5" eb="7">
      <t>ニュウリョク</t>
    </rPh>
    <phoneticPr fontId="3"/>
  </si>
  <si>
    <t>（和暦で入力してください。）</t>
    <rPh sb="1" eb="2">
      <t>ワ</t>
    </rPh>
    <rPh sb="2" eb="3">
      <t>レキ</t>
    </rPh>
    <rPh sb="4" eb="6">
      <t>ニュウリョク</t>
    </rPh>
    <phoneticPr fontId="3"/>
  </si>
  <si>
    <t>※</t>
    <phoneticPr fontId="3"/>
  </si>
  <si>
    <t>　　　動のために使用する者にあっては「車上運動員」と、専ら手話通訳のために使用する者にあっては「手</t>
    <phoneticPr fontId="3"/>
  </si>
  <si>
    <t>契約の相手方の氏名又は名称及び住所並びに法人にあってはその代表者の氏名</t>
    <phoneticPr fontId="3"/>
  </si>
  <si>
    <t xml:space="preserve">    ２　２の「契約内容」欄の「借入れ期間等」には、「自動車の借入れ」にあっては借入れ</t>
    <phoneticPr fontId="3"/>
  </si>
  <si>
    <t>　　　を記載してください。</t>
    <phoneticPr fontId="3"/>
  </si>
  <si>
    <t>１</t>
    <phoneticPr fontId="3"/>
  </si>
  <si>
    <t>○をしてください。）</t>
    <phoneticPr fontId="3"/>
  </si>
  <si>
    <t>～</t>
    <phoneticPr fontId="3"/>
  </si>
  <si>
    <t>　　　送事業者等に提出してください。</t>
    <phoneticPr fontId="3"/>
  </si>
  <si>
    <t xml:space="preserve">    ２　運送事業者等が青森県に支払を請求するときは、この証明書を請求書に添付してください。</t>
    <phoneticPr fontId="3"/>
  </si>
  <si>
    <t xml:space="preserve">    ３　この証明書を発行した候補者について供託物が没収された場合には、運送事業者等は、青</t>
    <phoneticPr fontId="3"/>
  </si>
  <si>
    <t>　　　森県に支払を請求することはできません。</t>
    <phoneticPr fontId="3"/>
  </si>
  <si>
    <t xml:space="preserve">    ５　同一の日において一般乗用旅客自動車運送事業者との運送契約（「運送等契約区分」欄の</t>
    <phoneticPr fontId="3"/>
  </si>
  <si>
    <t>　　　１）とそれ以外の契約（「運送等契約区分」欄の２）とのいずれもが締結された場合には、</t>
    <phoneticPr fontId="3"/>
  </si>
  <si>
    <t>　　　公費負担の対象となるのは候補者の指定する一の契約に限られていますので、その指定をし</t>
    <phoneticPr fontId="3"/>
  </si>
  <si>
    <t>　　　た一の契約のみについて記載してください。</t>
    <phoneticPr fontId="3"/>
  </si>
  <si>
    <t xml:space="preserve">    ６　同一の日において一般乗用旅客自動車運送事業者との運送契約又はそれ以外の契約により</t>
    <phoneticPr fontId="3"/>
  </si>
  <si>
    <t>　　　２台以上の選挙運動用自動車が使用される場合には、公費負担の対象となるのは候補者の指</t>
    <phoneticPr fontId="3"/>
  </si>
  <si>
    <t>　　　運動用自動車以外の選挙運動用自動車については、青森県に支払を請求することはできませ</t>
    <phoneticPr fontId="3"/>
  </si>
  <si>
    <t>　　　ん。</t>
    <phoneticPr fontId="3"/>
  </si>
  <si>
    <t>３</t>
    <phoneticPr fontId="3"/>
  </si>
  <si>
    <t>ふりがな</t>
    <phoneticPr fontId="3"/>
  </si>
  <si>
    <t>備考１　この請求書は、候補者から受領した選挙運動用自動車使用証明書（燃料代の請求の</t>
    <phoneticPr fontId="3"/>
  </si>
  <si>
    <t>　　　燃料の供給を受けた選挙運動用自動車の自動車登録番号のうち自動車登録規則（昭和</t>
    <phoneticPr fontId="3"/>
  </si>
  <si>
    <t>　　　４５年運輸省令第７号）第１３条第１項第４号に規定する４けた以下のアラビア数字、</t>
    <phoneticPr fontId="3"/>
  </si>
  <si>
    <t>　　　燃料供給量及び燃料供給金額が記載された書面で、燃料供給業者から給油の際に受領　</t>
    <phoneticPr fontId="3"/>
  </si>
  <si>
    <t>　　　したものをいう。）の写し）とともに選挙の期日後速やかに提出してください。　　</t>
    <phoneticPr fontId="3"/>
  </si>
  <si>
    <t>　　　　　　　　　　　　</t>
    <phoneticPr fontId="3"/>
  </si>
  <si>
    <t>備考１　この申請書は、燃料供給業者ごとに別々に候補者から青森県選挙管理委員会に提出</t>
    <phoneticPr fontId="3"/>
  </si>
  <si>
    <t>　　　してください。</t>
    <phoneticPr fontId="3"/>
  </si>
  <si>
    <t xml:space="preserve">    ２　この申請書は、選挙運動用自動車の燃料代について公費負担の対象となるものの確</t>
    <phoneticPr fontId="3"/>
  </si>
  <si>
    <t xml:space="preserve">    ４　「前回までの累積金額」には、他の燃料供給業者から購入した金額をも含めて記載</t>
    <phoneticPr fontId="3"/>
  </si>
  <si>
    <t>　　　　　　　　　　　　　　　　　　　　　</t>
    <phoneticPr fontId="3"/>
  </si>
  <si>
    <t>西目屋村</t>
    <rPh sb="0" eb="3">
      <t>ニシメヤ</t>
    </rPh>
    <rPh sb="3" eb="4">
      <t>ムラ</t>
    </rPh>
    <phoneticPr fontId="3"/>
  </si>
  <si>
    <t>㍑</t>
    <phoneticPr fontId="3"/>
  </si>
  <si>
    <t>　　　料の供給を受けた日付、燃料の供給を受けた選挙運動用自動車の自動車登録番号のうち自動</t>
    <phoneticPr fontId="3"/>
  </si>
  <si>
    <t>　　　車登録規則（昭和４５年運輸省令第７号）第１３条第１項第４号に規定する４けた以下のア</t>
    <phoneticPr fontId="3"/>
  </si>
  <si>
    <t>　　　ラビア数字、燃料供給量及び燃料供給金額が記載された書面で、燃料供給業者から給油の際</t>
    <phoneticPr fontId="3"/>
  </si>
  <si>
    <t>　　　に受領したものをいう。以下同じ。）の写しを添えて、候補者から燃料供給業者に提出して</t>
    <phoneticPr fontId="3"/>
  </si>
  <si>
    <t>　　　れた選挙運動用自動車の自動車登録番号を記載してください。</t>
    <phoneticPr fontId="3"/>
  </si>
  <si>
    <t>　　　に添付してください。</t>
    <phoneticPr fontId="3"/>
  </si>
  <si>
    <t>　　　森県に支払を請求することはできません。</t>
    <phoneticPr fontId="3"/>
  </si>
  <si>
    <t xml:space="preserve">    ６　公費負担の限度額は、候補者から燃料供給業者に提出された確認書に記載された金額まで</t>
    <phoneticPr fontId="3"/>
  </si>
  <si>
    <t>　　　です。</t>
    <phoneticPr fontId="3"/>
  </si>
  <si>
    <t xml:space="preserve">    ３　運転手が青森県に支払を請求するときは、この証明書を請求書に添付してください。</t>
    <phoneticPr fontId="3"/>
  </si>
  <si>
    <t xml:space="preserve">    ５　公費負担の限度額は、選挙運動用自動車１台につき１日を通じて12,500円までです。</t>
    <phoneticPr fontId="3"/>
  </si>
  <si>
    <t xml:space="preserve">    ７　候補者の指定した運転手以外の運転手は、青森県に支払を請求することはできません。</t>
    <phoneticPr fontId="3"/>
  </si>
  <si>
    <t>　　　　　　　　　　</t>
    <phoneticPr fontId="3"/>
  </si>
  <si>
    <t>備考１　この確認書は、ポスター作成枚数について確認を受けた候補者からポスター作成業</t>
    <phoneticPr fontId="3"/>
  </si>
  <si>
    <t>　　　者に提出してください。</t>
    <phoneticPr fontId="3"/>
  </si>
  <si>
    <t xml:space="preserve">    ２　この確認書を受領したポスター作成業者は、公費の支払の請求をする場合には、ポ</t>
    <phoneticPr fontId="3"/>
  </si>
  <si>
    <t>　　　スター作成証明書とともに当該確認書を請求書に添付してください。</t>
    <phoneticPr fontId="3"/>
  </si>
  <si>
    <t xml:space="preserve">    ３　この確認書に記載された候補者について供託物が没収された場合には、ポスター作</t>
    <phoneticPr fontId="3"/>
  </si>
  <si>
    <t>　　　成業者は、青森県に支払を請求することはできません。</t>
    <phoneticPr fontId="3"/>
  </si>
  <si>
    <t>　⇒</t>
    <phoneticPr fontId="3"/>
  </si>
  <si>
    <t>公営3その１</t>
    <rPh sb="0" eb="2">
      <t>コウエイ</t>
    </rPh>
    <phoneticPr fontId="3"/>
  </si>
  <si>
    <t>公営3その２</t>
    <rPh sb="0" eb="2">
      <t>コウエイ</t>
    </rPh>
    <phoneticPr fontId="3"/>
  </si>
  <si>
    <t>請求書（運送契約以外の場合）</t>
    <rPh sb="0" eb="2">
      <t>セイキュウ</t>
    </rPh>
    <rPh sb="4" eb="6">
      <t>ウンソウ</t>
    </rPh>
    <rPh sb="6" eb="8">
      <t>ケイヤク</t>
    </rPh>
    <rPh sb="8" eb="10">
      <t>イガイ</t>
    </rPh>
    <rPh sb="11" eb="13">
      <t>バアイ</t>
    </rPh>
    <phoneticPr fontId="3"/>
  </si>
  <si>
    <t>車輌賃貸借契約書例（自動車の借入れ契約用）</t>
    <phoneticPr fontId="3"/>
  </si>
  <si>
    <t>選挙運動用自動車燃料供給契約書例（燃料供給の契約用）</t>
    <phoneticPr fontId="3"/>
  </si>
  <si>
    <t>自動車運転契約書例（運転手の雇用契約用）</t>
    <phoneticPr fontId="3"/>
  </si>
  <si>
    <t>様式８</t>
    <phoneticPr fontId="3"/>
  </si>
  <si>
    <t>様式７</t>
    <phoneticPr fontId="3"/>
  </si>
  <si>
    <t>様式２２</t>
    <rPh sb="0" eb="2">
      <t>ヨウシキ</t>
    </rPh>
    <phoneticPr fontId="3"/>
  </si>
  <si>
    <t>様式２０</t>
    <rPh sb="0" eb="2">
      <t>ヨウシキ</t>
    </rPh>
    <phoneticPr fontId="3"/>
  </si>
  <si>
    <t>開票立会人入力シート</t>
    <rPh sb="0" eb="2">
      <t>カイヒョウ</t>
    </rPh>
    <rPh sb="2" eb="4">
      <t>タチアイ</t>
    </rPh>
    <rPh sb="4" eb="5">
      <t>ニン</t>
    </rPh>
    <rPh sb="5" eb="7">
      <t>ニュウリョク</t>
    </rPh>
    <phoneticPr fontId="3"/>
  </si>
  <si>
    <t>様式２１</t>
    <rPh sb="0" eb="2">
      <t>ヨウシキ</t>
    </rPh>
    <phoneticPr fontId="3"/>
  </si>
  <si>
    <t>選挙運動のために頒布するビラについて（届出）</t>
    <rPh sb="0" eb="2">
      <t>センキョ</t>
    </rPh>
    <rPh sb="2" eb="4">
      <t>ウンドウ</t>
    </rPh>
    <rPh sb="8" eb="10">
      <t>ハンプ</t>
    </rPh>
    <rPh sb="19" eb="21">
      <t>トドケデ</t>
    </rPh>
    <phoneticPr fontId="3"/>
  </si>
  <si>
    <t>２　種　　　　類</t>
    <rPh sb="2" eb="3">
      <t>タネ</t>
    </rPh>
    <rPh sb="7" eb="8">
      <t>タグイ</t>
    </rPh>
    <phoneticPr fontId="3"/>
  </si>
  <si>
    <t>１　頒布するビラ</t>
    <rPh sb="2" eb="4">
      <t>ハンプ</t>
    </rPh>
    <phoneticPr fontId="3"/>
  </si>
  <si>
    <t>別添のとおり</t>
    <rPh sb="0" eb="2">
      <t>ベッテン</t>
    </rPh>
    <phoneticPr fontId="3"/>
  </si>
  <si>
    <t>　　種類</t>
    <rPh sb="2" eb="4">
      <t>シュルイ</t>
    </rPh>
    <phoneticPr fontId="3"/>
  </si>
  <si>
    <t>　３　所属党派（政治団体）証明書</t>
    <rPh sb="3" eb="5">
      <t>ショゾク</t>
    </rPh>
    <rPh sb="5" eb="7">
      <t>トウハ</t>
    </rPh>
    <rPh sb="8" eb="10">
      <t>セイジ</t>
    </rPh>
    <rPh sb="10" eb="12">
      <t>ダンタイ</t>
    </rPh>
    <rPh sb="13" eb="16">
      <t>ショウメイショ</t>
    </rPh>
    <phoneticPr fontId="3"/>
  </si>
  <si>
    <t>　１　供託証明書</t>
    <rPh sb="3" eb="5">
      <t>キョウタク</t>
    </rPh>
    <rPh sb="5" eb="7">
      <t>ショウメイ</t>
    </rPh>
    <rPh sb="7" eb="8">
      <t>ショ</t>
    </rPh>
    <phoneticPr fontId="3"/>
  </si>
  <si>
    <t>　　時　　分受理</t>
    <rPh sb="2" eb="3">
      <t>ジ</t>
    </rPh>
    <rPh sb="5" eb="6">
      <t>フン</t>
    </rPh>
    <rPh sb="6" eb="8">
      <t>ジュリ</t>
    </rPh>
    <phoneticPr fontId="3"/>
  </si>
  <si>
    <t>開票区名</t>
    <rPh sb="0" eb="2">
      <t>カイヒョウ</t>
    </rPh>
    <rPh sb="2" eb="3">
      <t>ク</t>
    </rPh>
    <rPh sb="3" eb="4">
      <t>ナ</t>
    </rPh>
    <phoneticPr fontId="3"/>
  </si>
  <si>
    <t>外ヶ浜町</t>
    <rPh sb="0" eb="1">
      <t>ソト</t>
    </rPh>
    <rPh sb="2" eb="3">
      <t>ハマ</t>
    </rPh>
    <rPh sb="3" eb="4">
      <t>マチ</t>
    </rPh>
    <phoneticPr fontId="3"/>
  </si>
  <si>
    <t>深浦町</t>
    <rPh sb="0" eb="3">
      <t>フカウラマチ</t>
    </rPh>
    <phoneticPr fontId="3"/>
  </si>
  <si>
    <t>佐井村</t>
    <rPh sb="0" eb="2">
      <t>サイ</t>
    </rPh>
    <rPh sb="2" eb="3">
      <t>ムラ</t>
    </rPh>
    <phoneticPr fontId="3"/>
  </si>
  <si>
    <t>南部町</t>
    <rPh sb="0" eb="2">
      <t>ナンブ</t>
    </rPh>
    <rPh sb="2" eb="3">
      <t>マチ</t>
    </rPh>
    <phoneticPr fontId="3"/>
  </si>
  <si>
    <t>開票立会人生年月日　　　元号</t>
    <rPh sb="0" eb="2">
      <t>カイヒョウ</t>
    </rPh>
    <rPh sb="2" eb="4">
      <t>タチアイ</t>
    </rPh>
    <rPh sb="4" eb="5">
      <t>ニン</t>
    </rPh>
    <rPh sb="5" eb="7">
      <t>セイネン</t>
    </rPh>
    <rPh sb="7" eb="9">
      <t>ガッピ</t>
    </rPh>
    <rPh sb="12" eb="14">
      <t>ゲンゴウ</t>
    </rPh>
    <phoneticPr fontId="3"/>
  </si>
  <si>
    <t>元号を和暦へ変換</t>
    <rPh sb="0" eb="2">
      <t>ゲンゴウ</t>
    </rPh>
    <rPh sb="3" eb="5">
      <t>ワレキ</t>
    </rPh>
    <rPh sb="6" eb="8">
      <t>ヘンカン</t>
    </rPh>
    <phoneticPr fontId="3"/>
  </si>
  <si>
    <t>西暦表示</t>
    <rPh sb="0" eb="2">
      <t>セイレキ</t>
    </rPh>
    <rPh sb="2" eb="4">
      <t>ヒョウジ</t>
    </rPh>
    <phoneticPr fontId="3"/>
  </si>
  <si>
    <t>和暦表示</t>
    <rPh sb="0" eb="2">
      <t>ワレキ</t>
    </rPh>
    <rPh sb="2" eb="4">
      <t>ヒョウジ</t>
    </rPh>
    <phoneticPr fontId="3"/>
  </si>
  <si>
    <t>届出</t>
    <rPh sb="0" eb="2">
      <t>トドケデ</t>
    </rPh>
    <phoneticPr fontId="3"/>
  </si>
  <si>
    <t>受理</t>
    <rPh sb="0" eb="2">
      <t>ジュリ</t>
    </rPh>
    <phoneticPr fontId="3"/>
  </si>
  <si>
    <t>番号</t>
    <rPh sb="0" eb="2">
      <t>バンゴウ</t>
    </rPh>
    <phoneticPr fontId="3"/>
  </si>
  <si>
    <t>選挙長</t>
    <rPh sb="0" eb="2">
      <t>センキョ</t>
    </rPh>
    <rPh sb="2" eb="3">
      <t>チョウ</t>
    </rPh>
    <phoneticPr fontId="3"/>
  </si>
  <si>
    <t>事　　務　　局</t>
    <rPh sb="0" eb="1">
      <t>コト</t>
    </rPh>
    <rPh sb="3" eb="4">
      <t>ツトム</t>
    </rPh>
    <rPh sb="6" eb="7">
      <t>キョク</t>
    </rPh>
    <phoneticPr fontId="3"/>
  </si>
  <si>
    <t>ふりがな</t>
    <phoneticPr fontId="3"/>
  </si>
  <si>
    <t>生年月日</t>
    <rPh sb="0" eb="2">
      <t>セイネン</t>
    </rPh>
    <rPh sb="2" eb="4">
      <t>ガッピ</t>
    </rPh>
    <phoneticPr fontId="3"/>
  </si>
  <si>
    <t>添付書類</t>
    <rPh sb="0" eb="2">
      <t>テンプ</t>
    </rPh>
    <rPh sb="2" eb="4">
      <t>ショルイ</t>
    </rPh>
    <phoneticPr fontId="3"/>
  </si>
  <si>
    <t>本　　籍</t>
    <rPh sb="0" eb="1">
      <t>ホン</t>
    </rPh>
    <rPh sb="3" eb="4">
      <t>セキ</t>
    </rPh>
    <phoneticPr fontId="3"/>
  </si>
  <si>
    <t>住　　所</t>
    <rPh sb="0" eb="1">
      <t>ジュウ</t>
    </rPh>
    <rPh sb="3" eb="4">
      <t>ショ</t>
    </rPh>
    <phoneticPr fontId="3"/>
  </si>
  <si>
    <t>党　　派</t>
    <rPh sb="0" eb="1">
      <t>トウ</t>
    </rPh>
    <rPh sb="3" eb="4">
      <t>ハ</t>
    </rPh>
    <phoneticPr fontId="3"/>
  </si>
  <si>
    <t>選　　挙</t>
    <rPh sb="0" eb="1">
      <t>セン</t>
    </rPh>
    <rPh sb="3" eb="4">
      <t>キョ</t>
    </rPh>
    <phoneticPr fontId="3"/>
  </si>
  <si>
    <t>候 補 者</t>
    <rPh sb="0" eb="1">
      <t>コウ</t>
    </rPh>
    <rPh sb="2" eb="3">
      <t>タスク</t>
    </rPh>
    <rPh sb="4" eb="5">
      <t>シャ</t>
    </rPh>
    <phoneticPr fontId="3"/>
  </si>
  <si>
    <t>性別</t>
    <rPh sb="0" eb="2">
      <t>セイベツ</t>
    </rPh>
    <phoneticPr fontId="3"/>
  </si>
  <si>
    <t>職業</t>
    <rPh sb="0" eb="2">
      <t>ショクギョウ</t>
    </rPh>
    <phoneticPr fontId="3"/>
  </si>
  <si>
    <t>　２　宣誓書</t>
    <rPh sb="3" eb="6">
      <t>センセイショ</t>
    </rPh>
    <phoneticPr fontId="3"/>
  </si>
  <si>
    <t>　４　戸籍の謄本又は抄本</t>
    <rPh sb="3" eb="5">
      <t>コセキ</t>
    </rPh>
    <rPh sb="6" eb="8">
      <t>トウホン</t>
    </rPh>
    <rPh sb="8" eb="9">
      <t>マタ</t>
    </rPh>
    <rPh sb="10" eb="12">
      <t>ショウホン</t>
    </rPh>
    <phoneticPr fontId="3"/>
  </si>
  <si>
    <t>　５　（通称認定申請書）</t>
    <rPh sb="4" eb="6">
      <t>ツウショウ</t>
    </rPh>
    <rPh sb="6" eb="8">
      <t>ニンテイ</t>
    </rPh>
    <rPh sb="8" eb="11">
      <t>シンセイショ</t>
    </rPh>
    <phoneticPr fontId="3"/>
  </si>
  <si>
    <t>候補者氏名</t>
    <rPh sb="0" eb="3">
      <t>コウホシャ</t>
    </rPh>
    <rPh sb="3" eb="5">
      <t>シメイ</t>
    </rPh>
    <phoneticPr fontId="3"/>
  </si>
  <si>
    <t>選挙の名前</t>
    <rPh sb="0" eb="2">
      <t>センキョ</t>
    </rPh>
    <rPh sb="3" eb="5">
      <t>ナマエ</t>
    </rPh>
    <phoneticPr fontId="3"/>
  </si>
  <si>
    <t>候補者生年月日</t>
    <rPh sb="0" eb="3">
      <t>コウホシャ</t>
    </rPh>
    <rPh sb="3" eb="5">
      <t>セイネン</t>
    </rPh>
    <rPh sb="5" eb="7">
      <t>ガッピ</t>
    </rPh>
    <phoneticPr fontId="3"/>
  </si>
  <si>
    <t>候補者本籍</t>
    <rPh sb="0" eb="3">
      <t>コウホシャ</t>
    </rPh>
    <rPh sb="3" eb="5">
      <t>ホンセキ</t>
    </rPh>
    <phoneticPr fontId="3"/>
  </si>
  <si>
    <t>候補者住所</t>
    <rPh sb="0" eb="3">
      <t>コウホシャ</t>
    </rPh>
    <rPh sb="3" eb="5">
      <t>ジュウショ</t>
    </rPh>
    <phoneticPr fontId="3"/>
  </si>
  <si>
    <t>選挙の期日</t>
    <rPh sb="0" eb="2">
      <t>センキョ</t>
    </rPh>
    <rPh sb="3" eb="5">
      <t>キジツ</t>
    </rPh>
    <phoneticPr fontId="3"/>
  </si>
  <si>
    <t>候補者職業</t>
    <rPh sb="0" eb="3">
      <t>コウホシャ</t>
    </rPh>
    <rPh sb="3" eb="5">
      <t>ショクギョウ</t>
    </rPh>
    <phoneticPr fontId="3"/>
  </si>
  <si>
    <t>候補者氏</t>
    <rPh sb="0" eb="3">
      <t>コウホシャ</t>
    </rPh>
    <rPh sb="3" eb="4">
      <t>シ</t>
    </rPh>
    <phoneticPr fontId="3"/>
  </si>
  <si>
    <t>候補者氏ふりがな</t>
    <rPh sb="0" eb="3">
      <t>コウホシャ</t>
    </rPh>
    <rPh sb="3" eb="4">
      <t>シ</t>
    </rPh>
    <phoneticPr fontId="3"/>
  </si>
  <si>
    <t>候補者名</t>
    <rPh sb="0" eb="3">
      <t>コウホシャ</t>
    </rPh>
    <rPh sb="3" eb="4">
      <t>ナ</t>
    </rPh>
    <phoneticPr fontId="3"/>
  </si>
  <si>
    <t>候補者名ふりがな</t>
    <rPh sb="0" eb="3">
      <t>コウホシャ</t>
    </rPh>
    <rPh sb="3" eb="4">
      <t>メイ</t>
    </rPh>
    <phoneticPr fontId="3"/>
  </si>
  <si>
    <t>候補者性別</t>
    <rPh sb="0" eb="3">
      <t>コウホシャ</t>
    </rPh>
    <rPh sb="3" eb="5">
      <t>セイベツ</t>
    </rPh>
    <phoneticPr fontId="3"/>
  </si>
  <si>
    <t>（満</t>
    <rPh sb="1" eb="2">
      <t>マン</t>
    </rPh>
    <phoneticPr fontId="3"/>
  </si>
  <si>
    <t>歳）</t>
    <rPh sb="0" eb="1">
      <t>サイ</t>
    </rPh>
    <phoneticPr fontId="3"/>
  </si>
  <si>
    <t>S</t>
  </si>
  <si>
    <t>←　昭和はS、平成はHを選択</t>
    <rPh sb="2" eb="4">
      <t>ショウワ</t>
    </rPh>
    <rPh sb="7" eb="9">
      <t>ヘイセイ</t>
    </rPh>
    <rPh sb="12" eb="14">
      <t>センタク</t>
    </rPh>
    <phoneticPr fontId="3"/>
  </si>
  <si>
    <t>　上記のとおり関係書類を添えて立候補の届出をします。</t>
  </si>
  <si>
    <t>印</t>
    <rPh sb="0" eb="1">
      <t>イン</t>
    </rPh>
    <phoneticPr fontId="3"/>
  </si>
  <si>
    <t>青森市</t>
    <rPh sb="0" eb="3">
      <t>アオモリシ</t>
    </rPh>
    <phoneticPr fontId="3"/>
  </si>
  <si>
    <t>殿</t>
    <rPh sb="0" eb="1">
      <t>ドノ</t>
    </rPh>
    <phoneticPr fontId="3"/>
  </si>
  <si>
    <t>八戸市</t>
    <rPh sb="0" eb="3">
      <t>ハチノヘシ</t>
    </rPh>
    <phoneticPr fontId="3"/>
  </si>
  <si>
    <t>弘前市</t>
    <rPh sb="0" eb="3">
      <t>ヒロサキシ</t>
    </rPh>
    <phoneticPr fontId="3"/>
  </si>
  <si>
    <t>黒石市</t>
    <rPh sb="0" eb="3">
      <t>クロイシシ</t>
    </rPh>
    <phoneticPr fontId="3"/>
  </si>
  <si>
    <t>五所川原市</t>
    <rPh sb="0" eb="5">
      <t>ゴショガワラシ</t>
    </rPh>
    <phoneticPr fontId="3"/>
  </si>
  <si>
    <t>十和田市</t>
    <rPh sb="0" eb="4">
      <t>トワダシ</t>
    </rPh>
    <phoneticPr fontId="3"/>
  </si>
  <si>
    <t>三沢市</t>
    <rPh sb="0" eb="3">
      <t>ミサワシ</t>
    </rPh>
    <phoneticPr fontId="3"/>
  </si>
  <si>
    <t>むつ市</t>
    <rPh sb="2" eb="3">
      <t>シ</t>
    </rPh>
    <phoneticPr fontId="3"/>
  </si>
  <si>
    <t>つがる市</t>
    <rPh sb="3" eb="4">
      <t>シ</t>
    </rPh>
    <phoneticPr fontId="3"/>
  </si>
  <si>
    <t>平川市</t>
    <rPh sb="0" eb="2">
      <t>ヒラカワ</t>
    </rPh>
    <rPh sb="2" eb="3">
      <t>シ</t>
    </rPh>
    <phoneticPr fontId="3"/>
  </si>
  <si>
    <t>（選択）</t>
    <rPh sb="1" eb="3">
      <t>センタク</t>
    </rPh>
    <phoneticPr fontId="3"/>
  </si>
  <si>
    <t>年（手入力）</t>
    <rPh sb="0" eb="1">
      <t>ネン</t>
    </rPh>
    <rPh sb="2" eb="3">
      <t>テ</t>
    </rPh>
    <rPh sb="3" eb="5">
      <t>ニュウリョク</t>
    </rPh>
    <phoneticPr fontId="3"/>
  </si>
  <si>
    <t>月（手入力）</t>
    <rPh sb="0" eb="1">
      <t>ツキ</t>
    </rPh>
    <rPh sb="2" eb="3">
      <t>テ</t>
    </rPh>
    <rPh sb="3" eb="5">
      <t>ニュウリョク</t>
    </rPh>
    <phoneticPr fontId="3"/>
  </si>
  <si>
    <t>日（手入力）</t>
    <rPh sb="0" eb="1">
      <t>ニチ</t>
    </rPh>
    <rPh sb="2" eb="3">
      <t>テ</t>
    </rPh>
    <rPh sb="3" eb="5">
      <t>ニュウリョク</t>
    </rPh>
    <phoneticPr fontId="3"/>
  </si>
  <si>
    <t>元号（選択）</t>
    <rPh sb="0" eb="2">
      <t>ゲンゴウ</t>
    </rPh>
    <rPh sb="3" eb="5">
      <t>センタク</t>
    </rPh>
    <phoneticPr fontId="3"/>
  </si>
  <si>
    <t>（手入力）</t>
    <rPh sb="1" eb="2">
      <t>テ</t>
    </rPh>
    <rPh sb="2" eb="4">
      <t>ニュウリョク</t>
    </rPh>
    <phoneticPr fontId="3"/>
  </si>
  <si>
    <t>様式２</t>
    <rPh sb="0" eb="2">
      <t>ヨウシキ</t>
    </rPh>
    <phoneticPr fontId="3"/>
  </si>
  <si>
    <t>宣　　誓　　書</t>
    <rPh sb="0" eb="1">
      <t>ヨロシ</t>
    </rPh>
    <rPh sb="3" eb="4">
      <t>チカイ</t>
    </rPh>
    <rPh sb="6" eb="7">
      <t>ショ</t>
    </rPh>
    <phoneticPr fontId="3"/>
  </si>
  <si>
    <t>住所</t>
    <rPh sb="0" eb="2">
      <t>ジュウショ</t>
    </rPh>
    <phoneticPr fontId="3"/>
  </si>
  <si>
    <t>氏名</t>
    <rPh sb="0" eb="2">
      <t>シメイ</t>
    </rPh>
    <phoneticPr fontId="3"/>
  </si>
  <si>
    <t>様式３</t>
    <rPh sb="0" eb="2">
      <t>ヨウシキ</t>
    </rPh>
    <phoneticPr fontId="3"/>
  </si>
  <si>
    <t>所属党派証明書</t>
    <rPh sb="0" eb="2">
      <t>ショゾク</t>
    </rPh>
    <rPh sb="2" eb="4">
      <t>トウハ</t>
    </rPh>
    <rPh sb="4" eb="7">
      <t>ショウメイショ</t>
    </rPh>
    <phoneticPr fontId="3"/>
  </si>
  <si>
    <t>　　上記の者は、本政党（政治団体）に所属する者であることを証明する。</t>
    <phoneticPr fontId="3"/>
  </si>
  <si>
    <t>政党（政治団体）名　</t>
    <rPh sb="0" eb="2">
      <t>セイトウ</t>
    </rPh>
    <rPh sb="3" eb="5">
      <t>セイジ</t>
    </rPh>
    <rPh sb="5" eb="7">
      <t>ダンタイ</t>
    </rPh>
    <rPh sb="8" eb="9">
      <t>メイ</t>
    </rPh>
    <phoneticPr fontId="3"/>
  </si>
  <si>
    <t>代表者氏名　</t>
    <rPh sb="0" eb="3">
      <t>ダイヒョウシャ</t>
    </rPh>
    <rPh sb="3" eb="5">
      <t>シメイ</t>
    </rPh>
    <phoneticPr fontId="3"/>
  </si>
  <si>
    <t>所属党派</t>
    <rPh sb="0" eb="2">
      <t>ショゾク</t>
    </rPh>
    <rPh sb="2" eb="4">
      <t>トウハ</t>
    </rPh>
    <phoneticPr fontId="3"/>
  </si>
  <si>
    <t>所属党派代表者氏</t>
    <rPh sb="0" eb="2">
      <t>ショゾク</t>
    </rPh>
    <rPh sb="2" eb="4">
      <t>トウハ</t>
    </rPh>
    <rPh sb="4" eb="7">
      <t>ダイヒョウシャ</t>
    </rPh>
    <rPh sb="7" eb="8">
      <t>シ</t>
    </rPh>
    <phoneticPr fontId="3"/>
  </si>
  <si>
    <t>所属党派代表者名</t>
    <rPh sb="0" eb="2">
      <t>ショゾク</t>
    </rPh>
    <rPh sb="2" eb="4">
      <t>トウハ</t>
    </rPh>
    <rPh sb="4" eb="7">
      <t>ダイヒョウシャ</t>
    </rPh>
    <rPh sb="7" eb="8">
      <t>ナ</t>
    </rPh>
    <phoneticPr fontId="3"/>
  </si>
  <si>
    <t>通称認定申請書</t>
    <rPh sb="0" eb="2">
      <t>ツウショウ</t>
    </rPh>
    <rPh sb="2" eb="4">
      <t>ニンテイ</t>
    </rPh>
    <rPh sb="4" eb="7">
      <t>シンセイショ</t>
    </rPh>
    <phoneticPr fontId="3"/>
  </si>
  <si>
    <t>候補者</t>
    <rPh sb="0" eb="3">
      <t>コウホシャ</t>
    </rPh>
    <phoneticPr fontId="3"/>
  </si>
  <si>
    <t>呼　　称</t>
    <rPh sb="0" eb="1">
      <t>コ</t>
    </rPh>
    <rPh sb="3" eb="4">
      <t>ショウ</t>
    </rPh>
    <phoneticPr fontId="3"/>
  </si>
  <si>
    <t>様式４</t>
    <rPh sb="0" eb="2">
      <t>ヨウシキ</t>
    </rPh>
    <phoneticPr fontId="3"/>
  </si>
  <si>
    <t>⇒西暦へ変換（自動）</t>
    <rPh sb="1" eb="3">
      <t>セイレキ</t>
    </rPh>
    <rPh sb="4" eb="6">
      <t>ヘンカン</t>
    </rPh>
    <rPh sb="7" eb="9">
      <t>ジドウ</t>
    </rPh>
    <phoneticPr fontId="3"/>
  </si>
  <si>
    <t>⇒和暦へ変換（自動）</t>
    <rPh sb="1" eb="3">
      <t>ワレキ</t>
    </rPh>
    <rPh sb="4" eb="6">
      <t>ヘンカン</t>
    </rPh>
    <rPh sb="7" eb="9">
      <t>ジドウ</t>
    </rPh>
    <phoneticPr fontId="3"/>
  </si>
  <si>
    <t>⇒元号を漢字表記（自動）</t>
    <rPh sb="1" eb="3">
      <t>ゲンゴウ</t>
    </rPh>
    <rPh sb="4" eb="6">
      <t>カンジ</t>
    </rPh>
    <rPh sb="6" eb="8">
      <t>ヒョウキ</t>
    </rPh>
    <rPh sb="9" eb="11">
      <t>ジドウ</t>
    </rPh>
    <phoneticPr fontId="3"/>
  </si>
  <si>
    <t>選挙立会人の氏ふりがな</t>
    <rPh sb="0" eb="2">
      <t>センキョ</t>
    </rPh>
    <rPh sb="2" eb="4">
      <t>タチアイ</t>
    </rPh>
    <rPh sb="4" eb="5">
      <t>ニン</t>
    </rPh>
    <rPh sb="6" eb="7">
      <t>ウジ</t>
    </rPh>
    <phoneticPr fontId="3"/>
  </si>
  <si>
    <t>選挙立会人の氏</t>
    <rPh sb="0" eb="2">
      <t>センキョ</t>
    </rPh>
    <rPh sb="2" eb="4">
      <t>タチアイ</t>
    </rPh>
    <rPh sb="4" eb="5">
      <t>ニン</t>
    </rPh>
    <rPh sb="6" eb="7">
      <t>ウジ</t>
    </rPh>
    <phoneticPr fontId="3"/>
  </si>
  <si>
    <t>選挙立会人の名</t>
    <rPh sb="0" eb="2">
      <t>センキョ</t>
    </rPh>
    <rPh sb="2" eb="4">
      <t>タチアイ</t>
    </rPh>
    <rPh sb="4" eb="5">
      <t>ニン</t>
    </rPh>
    <rPh sb="6" eb="7">
      <t>ナ</t>
    </rPh>
    <phoneticPr fontId="3"/>
  </si>
  <si>
    <t>選挙立会人の名ふりがな</t>
    <rPh sb="0" eb="2">
      <t>センキョ</t>
    </rPh>
    <rPh sb="2" eb="4">
      <t>タチアイ</t>
    </rPh>
    <rPh sb="4" eb="5">
      <t>ニン</t>
    </rPh>
    <rPh sb="6" eb="7">
      <t>ナ</t>
    </rPh>
    <phoneticPr fontId="3"/>
  </si>
  <si>
    <t>選挙立会人住所</t>
    <rPh sb="0" eb="2">
      <t>センキョ</t>
    </rPh>
    <rPh sb="2" eb="4">
      <t>タチアイ</t>
    </rPh>
    <rPh sb="4" eb="5">
      <t>ニン</t>
    </rPh>
    <rPh sb="5" eb="7">
      <t>ジュウショ</t>
    </rPh>
    <phoneticPr fontId="3"/>
  </si>
  <si>
    <t>選挙立会人生年月日</t>
    <rPh sb="0" eb="2">
      <t>センキョ</t>
    </rPh>
    <rPh sb="2" eb="4">
      <t>タチアイ</t>
    </rPh>
    <rPh sb="4" eb="5">
      <t>ニン</t>
    </rPh>
    <rPh sb="5" eb="7">
      <t>セイネン</t>
    </rPh>
    <rPh sb="7" eb="9">
      <t>ガッピ</t>
    </rPh>
    <phoneticPr fontId="3"/>
  </si>
  <si>
    <t>様式５</t>
    <rPh sb="0" eb="2">
      <t>ヨウシキ</t>
    </rPh>
    <phoneticPr fontId="3"/>
  </si>
  <si>
    <t>選挙立会人となるべき者の届出書</t>
    <rPh sb="0" eb="2">
      <t>センキョ</t>
    </rPh>
    <rPh sb="2" eb="4">
      <t>タチアイ</t>
    </rPh>
    <rPh sb="4" eb="5">
      <t>ニン</t>
    </rPh>
    <rPh sb="10" eb="11">
      <t>シャ</t>
    </rPh>
    <rPh sb="12" eb="15">
      <t>トドケデショ</t>
    </rPh>
    <phoneticPr fontId="3"/>
  </si>
  <si>
    <t>立会人となるべき者</t>
    <rPh sb="0" eb="2">
      <t>タチアイ</t>
    </rPh>
    <rPh sb="2" eb="3">
      <t>ニン</t>
    </rPh>
    <rPh sb="8" eb="9">
      <t>シャ</t>
    </rPh>
    <phoneticPr fontId="3"/>
  </si>
  <si>
    <t>　選挙</t>
    <rPh sb="1" eb="3">
      <t>センキョ</t>
    </rPh>
    <phoneticPr fontId="3"/>
  </si>
  <si>
    <t>　立会いすべき選挙区</t>
    <rPh sb="1" eb="3">
      <t>タチア</t>
    </rPh>
    <rPh sb="7" eb="10">
      <t>センキョク</t>
    </rPh>
    <phoneticPr fontId="3"/>
  </si>
  <si>
    <t>生）</t>
    <rPh sb="0" eb="1">
      <t>ナマ</t>
    </rPh>
    <phoneticPr fontId="3"/>
  </si>
  <si>
    <t>（</t>
    <phoneticPr fontId="3"/>
  </si>
  <si>
    <t>　上記のとおり本人の承諾を得て届出をします。</t>
    <rPh sb="1" eb="3">
      <t>ジョウキ</t>
    </rPh>
    <rPh sb="7" eb="9">
      <t>ホンニン</t>
    </rPh>
    <rPh sb="10" eb="12">
      <t>ショウダク</t>
    </rPh>
    <rPh sb="13" eb="14">
      <t>エ</t>
    </rPh>
    <rPh sb="15" eb="17">
      <t>トドケデ</t>
    </rPh>
    <phoneticPr fontId="3"/>
  </si>
  <si>
    <t>）</t>
    <phoneticPr fontId="3"/>
  </si>
  <si>
    <t>様式６</t>
    <rPh sb="0" eb="2">
      <t>ヨウシキ</t>
    </rPh>
    <phoneticPr fontId="3"/>
  </si>
  <si>
    <t>承　　諾　　書</t>
    <rPh sb="0" eb="1">
      <t>ウケタマワ</t>
    </rPh>
    <rPh sb="3" eb="4">
      <t>ダク</t>
    </rPh>
    <rPh sb="6" eb="7">
      <t>ショ</t>
    </rPh>
    <phoneticPr fontId="3"/>
  </si>
  <si>
    <t>様式７</t>
    <rPh sb="0" eb="2">
      <t>ヨウシキ</t>
    </rPh>
    <phoneticPr fontId="3"/>
  </si>
  <si>
    <t>様式８</t>
    <rPh sb="0" eb="2">
      <t>ヨウシキ</t>
    </rPh>
    <phoneticPr fontId="3"/>
  </si>
  <si>
    <t>開票立会人となるべき者の届出書</t>
    <rPh sb="0" eb="2">
      <t>カイヒョウ</t>
    </rPh>
    <rPh sb="2" eb="4">
      <t>タチアイ</t>
    </rPh>
    <rPh sb="4" eb="5">
      <t>ニン</t>
    </rPh>
    <rPh sb="10" eb="11">
      <t>シャ</t>
    </rPh>
    <rPh sb="12" eb="15">
      <t>トドケデショ</t>
    </rPh>
    <phoneticPr fontId="3"/>
  </si>
  <si>
    <t>　立会いすべき開票区</t>
    <rPh sb="1" eb="3">
      <t>タチア</t>
    </rPh>
    <rPh sb="7" eb="9">
      <t>カイヒョウ</t>
    </rPh>
    <rPh sb="9" eb="10">
      <t>ク</t>
    </rPh>
    <phoneticPr fontId="3"/>
  </si>
  <si>
    <t>開票区</t>
    <rPh sb="0" eb="2">
      <t>カイヒョウ</t>
    </rPh>
    <rPh sb="2" eb="3">
      <t>ク</t>
    </rPh>
    <phoneticPr fontId="3"/>
  </si>
  <si>
    <t>開票立会人の氏</t>
    <rPh sb="0" eb="2">
      <t>カイヒョウ</t>
    </rPh>
    <rPh sb="2" eb="4">
      <t>タチアイ</t>
    </rPh>
    <rPh sb="4" eb="5">
      <t>ニン</t>
    </rPh>
    <rPh sb="6" eb="7">
      <t>ウジ</t>
    </rPh>
    <phoneticPr fontId="3"/>
  </si>
  <si>
    <t>開票立会人の氏ふりがな</t>
    <rPh sb="0" eb="2">
      <t>カイヒョウ</t>
    </rPh>
    <rPh sb="2" eb="4">
      <t>タチアイ</t>
    </rPh>
    <rPh sb="4" eb="5">
      <t>ニン</t>
    </rPh>
    <rPh sb="6" eb="7">
      <t>ウジ</t>
    </rPh>
    <phoneticPr fontId="3"/>
  </si>
  <si>
    <t>開票立会人の名</t>
    <rPh sb="0" eb="2">
      <t>カイヒョウ</t>
    </rPh>
    <rPh sb="2" eb="4">
      <t>タチアイ</t>
    </rPh>
    <rPh sb="4" eb="5">
      <t>ニン</t>
    </rPh>
    <rPh sb="6" eb="7">
      <t>ナ</t>
    </rPh>
    <phoneticPr fontId="3"/>
  </si>
  <si>
    <t>開票立会人の名ふりがな</t>
    <rPh sb="0" eb="2">
      <t>カイヒョウ</t>
    </rPh>
    <rPh sb="2" eb="4">
      <t>タチアイ</t>
    </rPh>
    <rPh sb="4" eb="5">
      <t>ニン</t>
    </rPh>
    <rPh sb="6" eb="7">
      <t>ナ</t>
    </rPh>
    <phoneticPr fontId="3"/>
  </si>
  <si>
    <t>開票立会人住所</t>
    <rPh sb="0" eb="2">
      <t>カイヒョウ</t>
    </rPh>
    <rPh sb="2" eb="4">
      <t>タチアイ</t>
    </rPh>
    <rPh sb="4" eb="5">
      <t>ニン</t>
    </rPh>
    <rPh sb="5" eb="7">
      <t>ジュウショ</t>
    </rPh>
    <phoneticPr fontId="3"/>
  </si>
  <si>
    <t>選挙管理委員会委員長</t>
    <rPh sb="0" eb="2">
      <t>センキョ</t>
    </rPh>
    <rPh sb="2" eb="4">
      <t>カンリ</t>
    </rPh>
    <rPh sb="4" eb="7">
      <t>イインカイ</t>
    </rPh>
    <rPh sb="7" eb="10">
      <t>イインチョウ</t>
    </rPh>
    <phoneticPr fontId="3"/>
  </si>
  <si>
    <t>選挙立会人届出日</t>
    <rPh sb="0" eb="2">
      <t>センキョ</t>
    </rPh>
    <rPh sb="2" eb="4">
      <t>タチアイ</t>
    </rPh>
    <rPh sb="4" eb="5">
      <t>ニン</t>
    </rPh>
    <rPh sb="5" eb="7">
      <t>トドケデ</t>
    </rPh>
    <rPh sb="7" eb="8">
      <t>ビ</t>
    </rPh>
    <phoneticPr fontId="3"/>
  </si>
  <si>
    <t>様式９</t>
    <rPh sb="0" eb="2">
      <t>ヨウシキ</t>
    </rPh>
    <phoneticPr fontId="3"/>
  </si>
  <si>
    <t>選挙立会人居住市町村</t>
    <rPh sb="0" eb="2">
      <t>センキョ</t>
    </rPh>
    <rPh sb="2" eb="4">
      <t>タチアイ</t>
    </rPh>
    <rPh sb="4" eb="5">
      <t>ニン</t>
    </rPh>
    <rPh sb="5" eb="7">
      <t>キョジュウ</t>
    </rPh>
    <rPh sb="7" eb="10">
      <t>シチョウソン</t>
    </rPh>
    <phoneticPr fontId="3"/>
  </si>
  <si>
    <t>選挙事務所設置届出書</t>
    <rPh sb="0" eb="2">
      <t>センキョ</t>
    </rPh>
    <rPh sb="2" eb="4">
      <t>ジム</t>
    </rPh>
    <rPh sb="4" eb="5">
      <t>ショ</t>
    </rPh>
    <rPh sb="5" eb="7">
      <t>セッチ</t>
    </rPh>
    <rPh sb="7" eb="9">
      <t>トドケデ</t>
    </rPh>
    <rPh sb="9" eb="10">
      <t>ショ</t>
    </rPh>
    <phoneticPr fontId="3"/>
  </si>
  <si>
    <t>様式１０</t>
    <rPh sb="0" eb="2">
      <t>ヨウシキ</t>
    </rPh>
    <phoneticPr fontId="3"/>
  </si>
  <si>
    <t>選挙管理委員会委員長　殿</t>
    <rPh sb="0" eb="2">
      <t>センキョ</t>
    </rPh>
    <rPh sb="2" eb="4">
      <t>カンリ</t>
    </rPh>
    <rPh sb="4" eb="7">
      <t>イインカイ</t>
    </rPh>
    <rPh sb="7" eb="10">
      <t>イインチョウ</t>
    </rPh>
    <rPh sb="11" eb="12">
      <t>ドノ</t>
    </rPh>
    <phoneticPr fontId="3"/>
  </si>
  <si>
    <t>　氏名</t>
    <rPh sb="1" eb="3">
      <t>シメイ</t>
    </rPh>
    <phoneticPr fontId="3"/>
  </si>
  <si>
    <t>　住所</t>
    <rPh sb="1" eb="3">
      <t>ジュウショ</t>
    </rPh>
    <phoneticPr fontId="3"/>
  </si>
  <si>
    <t>　電話</t>
    <rPh sb="1" eb="3">
      <t>デンワ</t>
    </rPh>
    <phoneticPr fontId="3"/>
  </si>
  <si>
    <t>候補者電話番号</t>
    <rPh sb="0" eb="3">
      <t>コウホシャ</t>
    </rPh>
    <rPh sb="3" eb="5">
      <t>デンワ</t>
    </rPh>
    <rPh sb="5" eb="7">
      <t>バンゴウ</t>
    </rPh>
    <phoneticPr fontId="3"/>
  </si>
  <si>
    <t>　下記のとおり選挙事務所を設置したので届け出ます。</t>
  </si>
  <si>
    <t>記</t>
    <rPh sb="0" eb="1">
      <t>キ</t>
    </rPh>
    <phoneticPr fontId="3"/>
  </si>
  <si>
    <t>選挙事務所の所在地</t>
    <rPh sb="0" eb="2">
      <t>センキョ</t>
    </rPh>
    <rPh sb="2" eb="4">
      <t>ジム</t>
    </rPh>
    <rPh sb="4" eb="5">
      <t>ショ</t>
    </rPh>
    <rPh sb="6" eb="9">
      <t>ショザイチ</t>
    </rPh>
    <phoneticPr fontId="3"/>
  </si>
  <si>
    <t>及び建物の名称</t>
    <rPh sb="0" eb="1">
      <t>オヨ</t>
    </rPh>
    <rPh sb="2" eb="4">
      <t>タテモノ</t>
    </rPh>
    <rPh sb="5" eb="7">
      <t>メイショウ</t>
    </rPh>
    <phoneticPr fontId="3"/>
  </si>
  <si>
    <t>設置年月日</t>
    <rPh sb="0" eb="2">
      <t>セッチ</t>
    </rPh>
    <rPh sb="2" eb="5">
      <t>ネンガッピ</t>
    </rPh>
    <phoneticPr fontId="3"/>
  </si>
  <si>
    <t>候補者の氏名</t>
    <rPh sb="0" eb="3">
      <t>コウホシャ</t>
    </rPh>
    <rPh sb="4" eb="6">
      <t>シメイ</t>
    </rPh>
    <phoneticPr fontId="3"/>
  </si>
  <si>
    <t>電話</t>
    <rPh sb="0" eb="2">
      <t>デンワ</t>
    </rPh>
    <phoneticPr fontId="3"/>
  </si>
  <si>
    <t>選挙事務所住所</t>
    <rPh sb="0" eb="2">
      <t>センキョ</t>
    </rPh>
    <rPh sb="2" eb="4">
      <t>ジム</t>
    </rPh>
    <rPh sb="4" eb="5">
      <t>ショ</t>
    </rPh>
    <rPh sb="5" eb="7">
      <t>ジュウショ</t>
    </rPh>
    <phoneticPr fontId="3"/>
  </si>
  <si>
    <t>選挙事務所建物の名称</t>
    <rPh sb="0" eb="2">
      <t>センキョ</t>
    </rPh>
    <rPh sb="2" eb="4">
      <t>ジム</t>
    </rPh>
    <rPh sb="4" eb="5">
      <t>ショ</t>
    </rPh>
    <rPh sb="5" eb="7">
      <t>タテモノ</t>
    </rPh>
    <rPh sb="8" eb="10">
      <t>メイショウ</t>
    </rPh>
    <phoneticPr fontId="3"/>
  </si>
  <si>
    <t>選挙事務所電話番号</t>
    <rPh sb="0" eb="2">
      <t>センキョ</t>
    </rPh>
    <rPh sb="2" eb="4">
      <t>ジム</t>
    </rPh>
    <rPh sb="4" eb="5">
      <t>ショ</t>
    </rPh>
    <rPh sb="5" eb="7">
      <t>デンワ</t>
    </rPh>
    <rPh sb="7" eb="9">
      <t>バンゴウ</t>
    </rPh>
    <phoneticPr fontId="3"/>
  </si>
  <si>
    <t>選挙事務所設置市町村</t>
    <rPh sb="0" eb="2">
      <t>センキョ</t>
    </rPh>
    <rPh sb="2" eb="4">
      <t>ジム</t>
    </rPh>
    <rPh sb="4" eb="5">
      <t>ショ</t>
    </rPh>
    <rPh sb="5" eb="7">
      <t>セッチ</t>
    </rPh>
    <rPh sb="7" eb="10">
      <t>シチョウソン</t>
    </rPh>
    <phoneticPr fontId="3"/>
  </si>
  <si>
    <t>青森県</t>
    <rPh sb="0" eb="3">
      <t>アオモリケン</t>
    </rPh>
    <phoneticPr fontId="3"/>
  </si>
  <si>
    <t>選挙事務所異動届出書</t>
    <rPh sb="0" eb="2">
      <t>センキョ</t>
    </rPh>
    <rPh sb="2" eb="4">
      <t>ジム</t>
    </rPh>
    <rPh sb="4" eb="5">
      <t>ショ</t>
    </rPh>
    <rPh sb="5" eb="7">
      <t>イドウ</t>
    </rPh>
    <rPh sb="7" eb="9">
      <t>トドケデ</t>
    </rPh>
    <rPh sb="9" eb="10">
      <t>ショ</t>
    </rPh>
    <phoneticPr fontId="3"/>
  </si>
  <si>
    <t>　下記のとおり選挙事務所を異動したので届け出ます。</t>
    <rPh sb="13" eb="15">
      <t>イドウ</t>
    </rPh>
    <phoneticPr fontId="3"/>
  </si>
  <si>
    <t>様式１１</t>
    <rPh sb="0" eb="2">
      <t>ヨウシキ</t>
    </rPh>
    <phoneticPr fontId="3"/>
  </si>
  <si>
    <t>新選挙事務所の所在地</t>
    <rPh sb="0" eb="1">
      <t>シン</t>
    </rPh>
    <rPh sb="1" eb="3">
      <t>センキョ</t>
    </rPh>
    <rPh sb="3" eb="5">
      <t>ジム</t>
    </rPh>
    <rPh sb="5" eb="6">
      <t>ショ</t>
    </rPh>
    <rPh sb="7" eb="10">
      <t>ショザイチ</t>
    </rPh>
    <phoneticPr fontId="3"/>
  </si>
  <si>
    <t>旧選挙事務所の所在地</t>
    <rPh sb="0" eb="1">
      <t>キュウ</t>
    </rPh>
    <rPh sb="1" eb="3">
      <t>センキョ</t>
    </rPh>
    <rPh sb="3" eb="5">
      <t>ジム</t>
    </rPh>
    <rPh sb="5" eb="6">
      <t>ショ</t>
    </rPh>
    <rPh sb="7" eb="10">
      <t>ショザイチ</t>
    </rPh>
    <phoneticPr fontId="3"/>
  </si>
  <si>
    <t>異動年月日</t>
    <rPh sb="0" eb="2">
      <t>イドウ</t>
    </rPh>
    <rPh sb="2" eb="5">
      <t>ネンガッピ</t>
    </rPh>
    <phoneticPr fontId="3"/>
  </si>
  <si>
    <t>選挙事務所異動設置市町村</t>
    <rPh sb="0" eb="2">
      <t>センキョ</t>
    </rPh>
    <rPh sb="2" eb="4">
      <t>ジム</t>
    </rPh>
    <rPh sb="4" eb="5">
      <t>ショ</t>
    </rPh>
    <rPh sb="5" eb="7">
      <t>イドウ</t>
    </rPh>
    <rPh sb="7" eb="9">
      <t>セッチ</t>
    </rPh>
    <rPh sb="9" eb="12">
      <t>シチョウソン</t>
    </rPh>
    <phoneticPr fontId="3"/>
  </si>
  <si>
    <t>選挙事務所異動後住所</t>
    <rPh sb="0" eb="2">
      <t>センキョ</t>
    </rPh>
    <rPh sb="2" eb="4">
      <t>ジム</t>
    </rPh>
    <rPh sb="4" eb="5">
      <t>ショ</t>
    </rPh>
    <rPh sb="5" eb="7">
      <t>イドウ</t>
    </rPh>
    <rPh sb="7" eb="8">
      <t>ゴ</t>
    </rPh>
    <rPh sb="8" eb="10">
      <t>ジュウショ</t>
    </rPh>
    <phoneticPr fontId="3"/>
  </si>
  <si>
    <t>選挙事務所建物の名称（異動後）</t>
    <rPh sb="0" eb="2">
      <t>センキョ</t>
    </rPh>
    <rPh sb="2" eb="4">
      <t>ジム</t>
    </rPh>
    <rPh sb="4" eb="5">
      <t>ショ</t>
    </rPh>
    <rPh sb="5" eb="7">
      <t>タテモノ</t>
    </rPh>
    <rPh sb="8" eb="10">
      <t>メイショウ</t>
    </rPh>
    <rPh sb="11" eb="13">
      <t>イドウ</t>
    </rPh>
    <rPh sb="13" eb="14">
      <t>ゴ</t>
    </rPh>
    <phoneticPr fontId="3"/>
  </si>
  <si>
    <t>選挙事務所電話番号（異動後）</t>
    <rPh sb="0" eb="2">
      <t>センキョ</t>
    </rPh>
    <rPh sb="2" eb="4">
      <t>ジム</t>
    </rPh>
    <rPh sb="4" eb="5">
      <t>ショ</t>
    </rPh>
    <rPh sb="5" eb="7">
      <t>デンワ</t>
    </rPh>
    <rPh sb="7" eb="9">
      <t>バンゴウ</t>
    </rPh>
    <rPh sb="10" eb="12">
      <t>イドウ</t>
    </rPh>
    <rPh sb="12" eb="13">
      <t>ゴ</t>
    </rPh>
    <phoneticPr fontId="3"/>
  </si>
  <si>
    <t>選挙事務所異動年月日</t>
    <rPh sb="0" eb="2">
      <t>センキョ</t>
    </rPh>
    <rPh sb="2" eb="4">
      <t>ジム</t>
    </rPh>
    <rPh sb="4" eb="5">
      <t>ショ</t>
    </rPh>
    <rPh sb="5" eb="7">
      <t>イドウ</t>
    </rPh>
    <rPh sb="7" eb="10">
      <t>ネンガッピ</t>
    </rPh>
    <phoneticPr fontId="3"/>
  </si>
  <si>
    <t>様式１２</t>
    <rPh sb="0" eb="2">
      <t>ヨウシキ</t>
    </rPh>
    <phoneticPr fontId="3"/>
  </si>
  <si>
    <t>出納責任者選任届</t>
    <rPh sb="0" eb="2">
      <t>スイトウ</t>
    </rPh>
    <rPh sb="2" eb="5">
      <t>セキニンシャ</t>
    </rPh>
    <rPh sb="5" eb="7">
      <t>センニン</t>
    </rPh>
    <rPh sb="7" eb="8">
      <t>トドケ</t>
    </rPh>
    <phoneticPr fontId="3"/>
  </si>
  <si>
    <t>　青森県選挙管理委員会委員長　殿</t>
    <rPh sb="1" eb="4">
      <t>アオモリケン</t>
    </rPh>
    <rPh sb="4" eb="6">
      <t>センキョ</t>
    </rPh>
    <rPh sb="6" eb="8">
      <t>カンリ</t>
    </rPh>
    <rPh sb="8" eb="11">
      <t>イインカイ</t>
    </rPh>
    <rPh sb="11" eb="14">
      <t>イインチョウ</t>
    </rPh>
    <rPh sb="15" eb="16">
      <t>ドノ</t>
    </rPh>
    <phoneticPr fontId="3"/>
  </si>
  <si>
    <t>選任者（候補者）</t>
    <rPh sb="0" eb="2">
      <t>センニン</t>
    </rPh>
    <rPh sb="2" eb="3">
      <t>シャ</t>
    </rPh>
    <rPh sb="4" eb="7">
      <t>コウホシャ</t>
    </rPh>
    <phoneticPr fontId="3"/>
  </si>
  <si>
    <t>選任年月日</t>
    <rPh sb="0" eb="2">
      <t>センニン</t>
    </rPh>
    <rPh sb="2" eb="5">
      <t>ネンガッピ</t>
    </rPh>
    <phoneticPr fontId="3"/>
  </si>
  <si>
    <t>連絡先電話</t>
    <rPh sb="0" eb="3">
      <t>レンラクサキ</t>
    </rPh>
    <rPh sb="3" eb="5">
      <t>デンワ</t>
    </rPh>
    <phoneticPr fontId="3"/>
  </si>
  <si>
    <t>出納責任者</t>
    <rPh sb="0" eb="2">
      <t>スイトウ</t>
    </rPh>
    <rPh sb="2" eb="5">
      <t>セキニンシャ</t>
    </rPh>
    <phoneticPr fontId="3"/>
  </si>
  <si>
    <t>出納責任者の氏</t>
    <rPh sb="0" eb="2">
      <t>スイトウ</t>
    </rPh>
    <rPh sb="2" eb="5">
      <t>セキニンシャ</t>
    </rPh>
    <rPh sb="6" eb="7">
      <t>ウジ</t>
    </rPh>
    <phoneticPr fontId="3"/>
  </si>
  <si>
    <t>出納責任者の名</t>
    <rPh sb="0" eb="2">
      <t>スイトウ</t>
    </rPh>
    <rPh sb="2" eb="4">
      <t>セキニン</t>
    </rPh>
    <rPh sb="4" eb="5">
      <t>シャ</t>
    </rPh>
    <rPh sb="6" eb="7">
      <t>ナ</t>
    </rPh>
    <phoneticPr fontId="3"/>
  </si>
  <si>
    <t>出納責任者の住所</t>
    <rPh sb="0" eb="2">
      <t>スイトウ</t>
    </rPh>
    <rPh sb="2" eb="5">
      <t>セキニンシャ</t>
    </rPh>
    <rPh sb="6" eb="8">
      <t>ジュウショ</t>
    </rPh>
    <phoneticPr fontId="3"/>
  </si>
  <si>
    <t>出納責任者の連絡先電話</t>
    <rPh sb="0" eb="2">
      <t>スイトウ</t>
    </rPh>
    <rPh sb="2" eb="5">
      <t>セキニンシャ</t>
    </rPh>
    <rPh sb="6" eb="9">
      <t>レンラクサキ</t>
    </rPh>
    <rPh sb="9" eb="11">
      <t>デンワ</t>
    </rPh>
    <phoneticPr fontId="3"/>
  </si>
  <si>
    <t>出納責任者の職業</t>
    <rPh sb="0" eb="2">
      <t>スイトウ</t>
    </rPh>
    <rPh sb="2" eb="5">
      <t>セキニンシャ</t>
    </rPh>
    <rPh sb="6" eb="8">
      <t>ショクギョウ</t>
    </rPh>
    <phoneticPr fontId="3"/>
  </si>
  <si>
    <t>出納責任者の生年月日</t>
    <rPh sb="0" eb="2">
      <t>スイトウ</t>
    </rPh>
    <rPh sb="2" eb="5">
      <t>セキニンシャ</t>
    </rPh>
    <rPh sb="6" eb="8">
      <t>セイネン</t>
    </rPh>
    <rPh sb="8" eb="10">
      <t>ガッピ</t>
    </rPh>
    <phoneticPr fontId="3"/>
  </si>
  <si>
    <t>出納責任者選任年月日</t>
    <rPh sb="0" eb="2">
      <t>スイトウ</t>
    </rPh>
    <rPh sb="2" eb="5">
      <t>セキニンシャ</t>
    </rPh>
    <rPh sb="5" eb="7">
      <t>センニン</t>
    </rPh>
    <rPh sb="7" eb="10">
      <t>ネンガッピ</t>
    </rPh>
    <phoneticPr fontId="3"/>
  </si>
  <si>
    <t>出納責任者異動届</t>
    <rPh sb="0" eb="2">
      <t>スイトウ</t>
    </rPh>
    <rPh sb="2" eb="5">
      <t>セキニンシャ</t>
    </rPh>
    <rPh sb="5" eb="7">
      <t>イドウ</t>
    </rPh>
    <rPh sb="7" eb="8">
      <t>トドケ</t>
    </rPh>
    <phoneticPr fontId="3"/>
  </si>
  <si>
    <t>様式１３</t>
    <rPh sb="0" eb="2">
      <t>ヨウシキ</t>
    </rPh>
    <phoneticPr fontId="3"/>
  </si>
  <si>
    <t>旧出納責任者の氏名</t>
    <rPh sb="0" eb="1">
      <t>キュウ</t>
    </rPh>
    <rPh sb="1" eb="3">
      <t>スイトウ</t>
    </rPh>
    <rPh sb="3" eb="6">
      <t>セキニンシャ</t>
    </rPh>
    <rPh sb="7" eb="9">
      <t>シメイ</t>
    </rPh>
    <phoneticPr fontId="3"/>
  </si>
  <si>
    <t>新出納責任者</t>
    <rPh sb="0" eb="1">
      <t>シン</t>
    </rPh>
    <rPh sb="1" eb="3">
      <t>スイトウ</t>
    </rPh>
    <rPh sb="3" eb="6">
      <t>セキニンシャ</t>
    </rPh>
    <phoneticPr fontId="3"/>
  </si>
  <si>
    <t>（出納責任者に異動があった場合）</t>
    <rPh sb="1" eb="3">
      <t>スイトウ</t>
    </rPh>
    <rPh sb="3" eb="6">
      <t>セキニンシャ</t>
    </rPh>
    <rPh sb="7" eb="9">
      <t>イドウ</t>
    </rPh>
    <rPh sb="13" eb="15">
      <t>バアイ</t>
    </rPh>
    <phoneticPr fontId="3"/>
  </si>
  <si>
    <t>新出納責任者選任年月日</t>
    <rPh sb="0" eb="1">
      <t>シン</t>
    </rPh>
    <rPh sb="1" eb="3">
      <t>スイトウ</t>
    </rPh>
    <rPh sb="3" eb="6">
      <t>セキニンシャ</t>
    </rPh>
    <rPh sb="6" eb="8">
      <t>センニン</t>
    </rPh>
    <rPh sb="8" eb="11">
      <t>ネンガッピ</t>
    </rPh>
    <phoneticPr fontId="3"/>
  </si>
  <si>
    <t>新出納責任者の氏</t>
    <rPh sb="0" eb="1">
      <t>シン</t>
    </rPh>
    <rPh sb="1" eb="3">
      <t>スイトウ</t>
    </rPh>
    <rPh sb="3" eb="6">
      <t>セキニンシャ</t>
    </rPh>
    <rPh sb="7" eb="8">
      <t>ウジ</t>
    </rPh>
    <phoneticPr fontId="3"/>
  </si>
  <si>
    <t>新出納責任者の名</t>
    <rPh sb="0" eb="1">
      <t>シン</t>
    </rPh>
    <rPh sb="1" eb="3">
      <t>スイトウ</t>
    </rPh>
    <rPh sb="3" eb="5">
      <t>セキニン</t>
    </rPh>
    <rPh sb="5" eb="6">
      <t>シャ</t>
    </rPh>
    <rPh sb="7" eb="8">
      <t>ナ</t>
    </rPh>
    <phoneticPr fontId="3"/>
  </si>
  <si>
    <t>新出納責任者の生年月日</t>
    <rPh sb="0" eb="1">
      <t>シン</t>
    </rPh>
    <rPh sb="1" eb="3">
      <t>スイトウ</t>
    </rPh>
    <rPh sb="3" eb="6">
      <t>セキニンシャ</t>
    </rPh>
    <rPh sb="7" eb="9">
      <t>セイネン</t>
    </rPh>
    <rPh sb="9" eb="11">
      <t>ガッピ</t>
    </rPh>
    <phoneticPr fontId="3"/>
  </si>
  <si>
    <t>新出納責任者の住所</t>
    <rPh sb="0" eb="1">
      <t>シン</t>
    </rPh>
    <rPh sb="1" eb="3">
      <t>スイトウ</t>
    </rPh>
    <rPh sb="3" eb="6">
      <t>セキニンシャ</t>
    </rPh>
    <rPh sb="7" eb="9">
      <t>ジュウショ</t>
    </rPh>
    <phoneticPr fontId="3"/>
  </si>
  <si>
    <t>新出納責任者の連絡先電話</t>
    <rPh sb="0" eb="1">
      <t>シン</t>
    </rPh>
    <rPh sb="1" eb="3">
      <t>スイトウ</t>
    </rPh>
    <rPh sb="3" eb="6">
      <t>セキニンシャ</t>
    </rPh>
    <rPh sb="7" eb="10">
      <t>レンラクサキ</t>
    </rPh>
    <rPh sb="10" eb="12">
      <t>デンワ</t>
    </rPh>
    <phoneticPr fontId="3"/>
  </si>
  <si>
    <t>新出納責任者の職業</t>
    <rPh sb="0" eb="1">
      <t>シン</t>
    </rPh>
    <rPh sb="1" eb="3">
      <t>スイトウ</t>
    </rPh>
    <rPh sb="3" eb="6">
      <t>セキニンシャ</t>
    </rPh>
    <rPh sb="7" eb="9">
      <t>ショクギョウ</t>
    </rPh>
    <phoneticPr fontId="3"/>
  </si>
  <si>
    <t>異動の理由</t>
    <rPh sb="0" eb="2">
      <t>イドウ</t>
    </rPh>
    <rPh sb="3" eb="5">
      <t>リユウ</t>
    </rPh>
    <phoneticPr fontId="3"/>
  </si>
  <si>
    <t>出納責任者職務代行者（廃止）届</t>
    <rPh sb="0" eb="2">
      <t>スイトウ</t>
    </rPh>
    <rPh sb="2" eb="5">
      <t>セキニンシャ</t>
    </rPh>
    <rPh sb="5" eb="7">
      <t>ショクム</t>
    </rPh>
    <rPh sb="7" eb="10">
      <t>ダイコウシャ</t>
    </rPh>
    <rPh sb="11" eb="13">
      <t>ハイシ</t>
    </rPh>
    <rPh sb="14" eb="15">
      <t>トドケ</t>
    </rPh>
    <phoneticPr fontId="3"/>
  </si>
  <si>
    <t>様式１４</t>
    <rPh sb="0" eb="2">
      <t>ヨウシキ</t>
    </rPh>
    <phoneticPr fontId="3"/>
  </si>
  <si>
    <t>　下記のとおり出納責任者の職務代行を開始（廃止）したので、公職選挙法第１８３条</t>
    <phoneticPr fontId="3"/>
  </si>
  <si>
    <t>第３項の規定により届け出ます。</t>
    <phoneticPr fontId="3"/>
  </si>
  <si>
    <t>出納責任者の氏名</t>
    <rPh sb="0" eb="2">
      <t>スイトウ</t>
    </rPh>
    <rPh sb="2" eb="5">
      <t>セキニンシャ</t>
    </rPh>
    <rPh sb="6" eb="8">
      <t>シメイ</t>
    </rPh>
    <phoneticPr fontId="3"/>
  </si>
  <si>
    <t>出納責任者選任者の氏名</t>
    <rPh sb="0" eb="2">
      <t>スイトウ</t>
    </rPh>
    <rPh sb="2" eb="5">
      <t>セキニンシャ</t>
    </rPh>
    <rPh sb="5" eb="7">
      <t>センニン</t>
    </rPh>
    <rPh sb="7" eb="8">
      <t>シャ</t>
    </rPh>
    <rPh sb="9" eb="11">
      <t>シメイ</t>
    </rPh>
    <phoneticPr fontId="3"/>
  </si>
  <si>
    <t>出納責任者の事故の事実</t>
    <rPh sb="0" eb="2">
      <t>スイトウ</t>
    </rPh>
    <rPh sb="2" eb="5">
      <t>セキニンシャ</t>
    </rPh>
    <rPh sb="6" eb="8">
      <t>ジコ</t>
    </rPh>
    <rPh sb="9" eb="11">
      <t>ジジツ</t>
    </rPh>
    <phoneticPr fontId="3"/>
  </si>
  <si>
    <t>職務代行者</t>
    <rPh sb="0" eb="2">
      <t>ショクム</t>
    </rPh>
    <rPh sb="2" eb="5">
      <t>ダイコウシャ</t>
    </rPh>
    <phoneticPr fontId="3"/>
  </si>
  <si>
    <t>職務開始（廃止）年月日</t>
    <rPh sb="0" eb="2">
      <t>ショクム</t>
    </rPh>
    <rPh sb="2" eb="4">
      <t>カイシ</t>
    </rPh>
    <rPh sb="5" eb="7">
      <t>ハイシ</t>
    </rPh>
    <rPh sb="8" eb="11">
      <t>ネンガッピ</t>
    </rPh>
    <phoneticPr fontId="3"/>
  </si>
  <si>
    <t>（出納責任者の職務代行があった場合）</t>
    <rPh sb="1" eb="3">
      <t>スイトウ</t>
    </rPh>
    <rPh sb="3" eb="6">
      <t>セキニンシャ</t>
    </rPh>
    <rPh sb="7" eb="9">
      <t>ショクム</t>
    </rPh>
    <rPh sb="9" eb="11">
      <t>ダイコウ</t>
    </rPh>
    <rPh sb="15" eb="17">
      <t>バアイ</t>
    </rPh>
    <phoneticPr fontId="3"/>
  </si>
  <si>
    <t>職務代行者の氏</t>
    <rPh sb="0" eb="2">
      <t>ショクム</t>
    </rPh>
    <rPh sb="2" eb="5">
      <t>ダイコウシャ</t>
    </rPh>
    <rPh sb="6" eb="7">
      <t>ウジ</t>
    </rPh>
    <phoneticPr fontId="3"/>
  </si>
  <si>
    <t>職務代行者の名</t>
    <rPh sb="0" eb="2">
      <t>ショクム</t>
    </rPh>
    <rPh sb="2" eb="4">
      <t>ダイコウ</t>
    </rPh>
    <rPh sb="4" eb="5">
      <t>シャ</t>
    </rPh>
    <rPh sb="6" eb="7">
      <t>ナ</t>
    </rPh>
    <phoneticPr fontId="3"/>
  </si>
  <si>
    <t>職務代行者の生年月日</t>
    <rPh sb="0" eb="2">
      <t>ショクム</t>
    </rPh>
    <rPh sb="2" eb="4">
      <t>ダイコウ</t>
    </rPh>
    <rPh sb="4" eb="5">
      <t>シャ</t>
    </rPh>
    <rPh sb="6" eb="8">
      <t>セイネン</t>
    </rPh>
    <rPh sb="8" eb="10">
      <t>ガッピ</t>
    </rPh>
    <phoneticPr fontId="3"/>
  </si>
  <si>
    <t>職務代行者の住所</t>
    <rPh sb="0" eb="2">
      <t>ショクム</t>
    </rPh>
    <rPh sb="2" eb="5">
      <t>ダイコウシャ</t>
    </rPh>
    <rPh sb="6" eb="8">
      <t>ジュウショ</t>
    </rPh>
    <phoneticPr fontId="3"/>
  </si>
  <si>
    <t>職務代行者の連絡先電話</t>
    <rPh sb="0" eb="2">
      <t>ショクム</t>
    </rPh>
    <rPh sb="2" eb="4">
      <t>ダイコウ</t>
    </rPh>
    <rPh sb="4" eb="5">
      <t>シャ</t>
    </rPh>
    <rPh sb="6" eb="9">
      <t>レンラクサキ</t>
    </rPh>
    <rPh sb="9" eb="11">
      <t>デンワ</t>
    </rPh>
    <phoneticPr fontId="3"/>
  </si>
  <si>
    <t>職務代行者の職業</t>
    <rPh sb="0" eb="2">
      <t>ショクム</t>
    </rPh>
    <rPh sb="2" eb="4">
      <t>ダイコウ</t>
    </rPh>
    <rPh sb="4" eb="5">
      <t>シャ</t>
    </rPh>
    <rPh sb="6" eb="8">
      <t>ショクギョウ</t>
    </rPh>
    <phoneticPr fontId="3"/>
  </si>
  <si>
    <t>選挙公報掲載申請書</t>
    <rPh sb="0" eb="2">
      <t>センキョ</t>
    </rPh>
    <rPh sb="2" eb="4">
      <t>コウホウ</t>
    </rPh>
    <rPh sb="4" eb="6">
      <t>ケイサイ</t>
    </rPh>
    <rPh sb="6" eb="8">
      <t>シンセイ</t>
    </rPh>
    <rPh sb="8" eb="9">
      <t>ショ</t>
    </rPh>
    <phoneticPr fontId="3"/>
  </si>
  <si>
    <t>１　掲載文及び写真　                 別添のとおり</t>
  </si>
  <si>
    <t>２　連絡場所及び電話番号</t>
  </si>
  <si>
    <t>選挙公報掲載文修正申請書</t>
    <rPh sb="0" eb="2">
      <t>センキョ</t>
    </rPh>
    <rPh sb="2" eb="4">
      <t>コウホウ</t>
    </rPh>
    <rPh sb="4" eb="6">
      <t>ケイサイ</t>
    </rPh>
    <rPh sb="6" eb="7">
      <t>ブン</t>
    </rPh>
    <rPh sb="7" eb="9">
      <t>シュウセイ</t>
    </rPh>
    <rPh sb="9" eb="11">
      <t>シンセイ</t>
    </rPh>
    <rPh sb="11" eb="12">
      <t>ショ</t>
    </rPh>
    <phoneticPr fontId="3"/>
  </si>
  <si>
    <t>様式１８</t>
    <rPh sb="0" eb="2">
      <t>ヨウシキ</t>
    </rPh>
    <phoneticPr fontId="3"/>
  </si>
  <si>
    <t>選挙公報掲載文撤回申請書</t>
    <rPh sb="0" eb="2">
      <t>センキョ</t>
    </rPh>
    <rPh sb="2" eb="4">
      <t>コウホウ</t>
    </rPh>
    <rPh sb="4" eb="6">
      <t>ケイサイ</t>
    </rPh>
    <rPh sb="6" eb="7">
      <t>ブン</t>
    </rPh>
    <rPh sb="7" eb="9">
      <t>テッカイ</t>
    </rPh>
    <rPh sb="9" eb="11">
      <t>シンセイ</t>
    </rPh>
    <rPh sb="11" eb="12">
      <t>ショ</t>
    </rPh>
    <phoneticPr fontId="3"/>
  </si>
  <si>
    <t>個人演説会開催市町村名</t>
    <rPh sb="0" eb="2">
      <t>コジン</t>
    </rPh>
    <rPh sb="2" eb="4">
      <t>エンゼツ</t>
    </rPh>
    <rPh sb="4" eb="5">
      <t>カイ</t>
    </rPh>
    <rPh sb="5" eb="7">
      <t>カイサイ</t>
    </rPh>
    <rPh sb="7" eb="10">
      <t>シチョウソン</t>
    </rPh>
    <rPh sb="10" eb="11">
      <t>メイ</t>
    </rPh>
    <phoneticPr fontId="3"/>
  </si>
  <si>
    <t>様式１９</t>
    <rPh sb="0" eb="2">
      <t>ヨウシキ</t>
    </rPh>
    <phoneticPr fontId="3"/>
  </si>
  <si>
    <t>個人演説会開催申出書</t>
    <rPh sb="0" eb="2">
      <t>コジン</t>
    </rPh>
    <rPh sb="2" eb="4">
      <t>エンゼツ</t>
    </rPh>
    <rPh sb="4" eb="5">
      <t>カイ</t>
    </rPh>
    <rPh sb="5" eb="7">
      <t>カイサイ</t>
    </rPh>
    <rPh sb="7" eb="10">
      <t>モウシデショ</t>
    </rPh>
    <phoneticPr fontId="3"/>
  </si>
  <si>
    <t>選挙管理委員会委員長　殿</t>
  </si>
  <si>
    <t>住　所</t>
    <rPh sb="0" eb="1">
      <t>ジュウ</t>
    </rPh>
    <rPh sb="2" eb="3">
      <t>ショ</t>
    </rPh>
    <phoneticPr fontId="3"/>
  </si>
  <si>
    <t>電　話</t>
    <rPh sb="0" eb="1">
      <t>デン</t>
    </rPh>
    <rPh sb="2" eb="3">
      <t>ハナシ</t>
    </rPh>
    <phoneticPr fontId="3"/>
  </si>
  <si>
    <t>　公職選挙法第１６３条の規定により、下記の公営施設を使用して個人演説会を開催し</t>
    <phoneticPr fontId="3"/>
  </si>
  <si>
    <t>たいので申し出ます。</t>
  </si>
  <si>
    <t>受付</t>
    <rPh sb="0" eb="2">
      <t>ウケツケ</t>
    </rPh>
    <phoneticPr fontId="3"/>
  </si>
  <si>
    <t>午前</t>
    <rPh sb="0" eb="2">
      <t>ゴゼン</t>
    </rPh>
    <phoneticPr fontId="3"/>
  </si>
  <si>
    <t>午後</t>
    <rPh sb="0" eb="2">
      <t>ゴゴ</t>
    </rPh>
    <phoneticPr fontId="3"/>
  </si>
  <si>
    <t xml:space="preserve">   月   日   時   分</t>
    <rPh sb="3" eb="4">
      <t>ツキ</t>
    </rPh>
    <rPh sb="7" eb="8">
      <t>ヒ</t>
    </rPh>
    <rPh sb="11" eb="12">
      <t>ジ</t>
    </rPh>
    <rPh sb="15" eb="16">
      <t>フン</t>
    </rPh>
    <phoneticPr fontId="3"/>
  </si>
  <si>
    <t>無料・有料</t>
    <rPh sb="0" eb="2">
      <t>ムリョウ</t>
    </rPh>
    <rPh sb="3" eb="5">
      <t>ユウリョウ</t>
    </rPh>
    <phoneticPr fontId="3"/>
  </si>
  <si>
    <t>開催日時</t>
    <rPh sb="0" eb="2">
      <t>カイサイ</t>
    </rPh>
    <rPh sb="2" eb="4">
      <t>ニチジ</t>
    </rPh>
    <phoneticPr fontId="3"/>
  </si>
  <si>
    <t>施設</t>
    <rPh sb="0" eb="2">
      <t>シセツ</t>
    </rPh>
    <phoneticPr fontId="3"/>
  </si>
  <si>
    <t>名称</t>
    <rPh sb="0" eb="2">
      <t>メイショウ</t>
    </rPh>
    <phoneticPr fontId="3"/>
  </si>
  <si>
    <t>所在地</t>
    <rPh sb="0" eb="3">
      <t>ショザイチ</t>
    </rPh>
    <phoneticPr fontId="3"/>
  </si>
  <si>
    <t>その他の事項</t>
    <rPh sb="2" eb="3">
      <t>タ</t>
    </rPh>
    <rPh sb="4" eb="6">
      <t>ジコウ</t>
    </rPh>
    <phoneticPr fontId="3"/>
  </si>
  <si>
    <t>届　出　書</t>
    <rPh sb="0" eb="1">
      <t>トドケ</t>
    </rPh>
    <rPh sb="2" eb="3">
      <t>デ</t>
    </rPh>
    <rPh sb="4" eb="5">
      <t>ショ</t>
    </rPh>
    <phoneticPr fontId="3"/>
  </si>
  <si>
    <t>　公職選挙法第１９７条の２第２項の規定により報酬を支給する者を次のとおり届け出ます。</t>
    <phoneticPr fontId="3"/>
  </si>
  <si>
    <t>年齢</t>
    <rPh sb="0" eb="2">
      <t>ネンレイ</t>
    </rPh>
    <phoneticPr fontId="3"/>
  </si>
  <si>
    <t>使用する者の別</t>
    <rPh sb="0" eb="2">
      <t>シヨウ</t>
    </rPh>
    <rPh sb="4" eb="5">
      <t>シャ</t>
    </rPh>
    <rPh sb="6" eb="7">
      <t>ベツ</t>
    </rPh>
    <phoneticPr fontId="3"/>
  </si>
  <si>
    <t>使用する者の期間</t>
    <rPh sb="0" eb="2">
      <t>シヨウ</t>
    </rPh>
    <rPh sb="4" eb="5">
      <t>シャ</t>
    </rPh>
    <rPh sb="6" eb="8">
      <t>キカン</t>
    </rPh>
    <phoneticPr fontId="3"/>
  </si>
  <si>
    <t>備考</t>
    <rPh sb="0" eb="2">
      <t>ビコウ</t>
    </rPh>
    <phoneticPr fontId="3"/>
  </si>
  <si>
    <t>　　　選挙法第１４１条第１項の規定により選挙運動のために使用される自動車又は船舶の上における選挙運</t>
    <rPh sb="48" eb="49">
      <t>ウン</t>
    </rPh>
    <phoneticPr fontId="3"/>
  </si>
  <si>
    <t>入力シート</t>
    <rPh sb="0" eb="2">
      <t>ニュウリョク</t>
    </rPh>
    <phoneticPr fontId="3"/>
  </si>
  <si>
    <t>宣誓書</t>
    <rPh sb="0" eb="3">
      <t>センセイショ</t>
    </rPh>
    <phoneticPr fontId="3"/>
  </si>
  <si>
    <t>出納責任者異動届</t>
    <rPh sb="0" eb="2">
      <t>スイトウ</t>
    </rPh>
    <rPh sb="2" eb="5">
      <t>セキニンシャ</t>
    </rPh>
    <rPh sb="5" eb="8">
      <t>イドウトドケ</t>
    </rPh>
    <phoneticPr fontId="3"/>
  </si>
  <si>
    <t>選挙公報掲載申請書</t>
    <rPh sb="0" eb="2">
      <t>センキョ</t>
    </rPh>
    <rPh sb="2" eb="4">
      <t>コウホウ</t>
    </rPh>
    <rPh sb="4" eb="6">
      <t>ケイサイ</t>
    </rPh>
    <rPh sb="6" eb="9">
      <t>シンセイショ</t>
    </rPh>
    <phoneticPr fontId="3"/>
  </si>
  <si>
    <t>選挙公報掲載文修正申請書</t>
    <rPh sb="0" eb="2">
      <t>センキョ</t>
    </rPh>
    <rPh sb="2" eb="4">
      <t>コウホウ</t>
    </rPh>
    <rPh sb="4" eb="6">
      <t>ケイサイ</t>
    </rPh>
    <rPh sb="6" eb="7">
      <t>ブン</t>
    </rPh>
    <rPh sb="7" eb="9">
      <t>シュウセイ</t>
    </rPh>
    <rPh sb="9" eb="12">
      <t>シンセイショ</t>
    </rPh>
    <phoneticPr fontId="3"/>
  </si>
  <si>
    <t>選挙公報掲載文撤回申請書</t>
    <rPh sb="0" eb="2">
      <t>センキョ</t>
    </rPh>
    <rPh sb="2" eb="4">
      <t>コウホウ</t>
    </rPh>
    <rPh sb="4" eb="6">
      <t>ケイサイ</t>
    </rPh>
    <rPh sb="6" eb="7">
      <t>ブン</t>
    </rPh>
    <rPh sb="7" eb="9">
      <t>テッカイ</t>
    </rPh>
    <rPh sb="9" eb="12">
      <t>シンセイショ</t>
    </rPh>
    <phoneticPr fontId="3"/>
  </si>
  <si>
    <t>選挙運動用自動車の使用の契約届出書</t>
    <phoneticPr fontId="3"/>
  </si>
  <si>
    <t>選挙運動用自動車使用証明書（自動車）</t>
  </si>
  <si>
    <t>請求書（選挙運動用自動車の使用）</t>
  </si>
  <si>
    <t>自動車燃料代確認申請書</t>
  </si>
  <si>
    <t>自動車燃料代確認書</t>
  </si>
  <si>
    <t>選挙運動用自動車使用証明書（燃料）</t>
  </si>
  <si>
    <t>ポスター作成契約届出書</t>
  </si>
  <si>
    <t>ポスター作成枚数確認申請書</t>
  </si>
  <si>
    <t>様式１</t>
    <rPh sb="0" eb="2">
      <t>ヨウシキ</t>
    </rPh>
    <phoneticPr fontId="3"/>
  </si>
  <si>
    <t>公営1</t>
    <rPh sb="0" eb="2">
      <t>コウエイ</t>
    </rPh>
    <phoneticPr fontId="3"/>
  </si>
  <si>
    <t>１　一般乗用旅客自動車運送事業者との運送契約による場合</t>
  </si>
  <si>
    <t>契約年月日</t>
    <rPh sb="0" eb="2">
      <t>ケイヤク</t>
    </rPh>
    <rPh sb="2" eb="5">
      <t>ネンガッピ</t>
    </rPh>
    <phoneticPr fontId="3"/>
  </si>
  <si>
    <t>運送契約期間</t>
    <rPh sb="0" eb="2">
      <t>ウンソウ</t>
    </rPh>
    <rPh sb="2" eb="4">
      <t>ケイヤク</t>
    </rPh>
    <rPh sb="4" eb="6">
      <t>キカン</t>
    </rPh>
    <phoneticPr fontId="3"/>
  </si>
  <si>
    <t>契約内容</t>
    <rPh sb="0" eb="2">
      <t>ケイヤク</t>
    </rPh>
    <rPh sb="2" eb="4">
      <t>ナイヨウ</t>
    </rPh>
    <phoneticPr fontId="3"/>
  </si>
  <si>
    <t>２　１に掲げる場合以外の場合</t>
  </si>
  <si>
    <t>借入れ期間等</t>
    <rPh sb="0" eb="1">
      <t>カ</t>
    </rPh>
    <rPh sb="1" eb="2">
      <t>イ</t>
    </rPh>
    <rPh sb="3" eb="6">
      <t>キカントウ</t>
    </rPh>
    <phoneticPr fontId="3"/>
  </si>
  <si>
    <t>（数字を半角）</t>
    <rPh sb="1" eb="3">
      <t>スウジ</t>
    </rPh>
    <rPh sb="4" eb="6">
      <t>ハンカク</t>
    </rPh>
    <phoneticPr fontId="3"/>
  </si>
  <si>
    <t>⇒和暦中算用数字を漢数字表記へ変換（自動）</t>
    <rPh sb="1" eb="2">
      <t>ワ</t>
    </rPh>
    <rPh sb="2" eb="3">
      <t>レキ</t>
    </rPh>
    <rPh sb="3" eb="4">
      <t>チュウ</t>
    </rPh>
    <rPh sb="4" eb="6">
      <t>サンヨウ</t>
    </rPh>
    <rPh sb="6" eb="8">
      <t>スウジ</t>
    </rPh>
    <rPh sb="9" eb="12">
      <t>カンスウジ</t>
    </rPh>
    <rPh sb="12" eb="14">
      <t>ヒョウキ</t>
    </rPh>
    <rPh sb="15" eb="17">
      <t>ヘンカン</t>
    </rPh>
    <rPh sb="18" eb="20">
      <t>ジドウ</t>
    </rPh>
    <phoneticPr fontId="3"/>
  </si>
  <si>
    <t>年（漢数字自動表記）</t>
    <rPh sb="0" eb="1">
      <t>ネン</t>
    </rPh>
    <rPh sb="2" eb="5">
      <t>カンスウジ</t>
    </rPh>
    <rPh sb="5" eb="7">
      <t>ジドウ</t>
    </rPh>
    <rPh sb="7" eb="9">
      <t>ヒョウキ</t>
    </rPh>
    <phoneticPr fontId="3"/>
  </si>
  <si>
    <t>月（漢数字自動表記）</t>
    <rPh sb="0" eb="1">
      <t>ツキ</t>
    </rPh>
    <rPh sb="2" eb="5">
      <t>カンスウジ</t>
    </rPh>
    <rPh sb="5" eb="7">
      <t>ジドウ</t>
    </rPh>
    <rPh sb="7" eb="9">
      <t>ヒョウキ</t>
    </rPh>
    <phoneticPr fontId="3"/>
  </si>
  <si>
    <t>日（漢数字自動表記）</t>
    <rPh sb="0" eb="1">
      <t>ニチ</t>
    </rPh>
    <rPh sb="2" eb="5">
      <t>カンスウジ</t>
    </rPh>
    <rPh sb="5" eb="7">
      <t>ジドウ</t>
    </rPh>
    <rPh sb="7" eb="9">
      <t>ヒョウキ</t>
    </rPh>
    <phoneticPr fontId="3"/>
  </si>
  <si>
    <t>開票立会人生年月日（年）</t>
    <rPh sb="0" eb="2">
      <t>カイヒョウ</t>
    </rPh>
    <rPh sb="2" eb="4">
      <t>タチアイ</t>
    </rPh>
    <rPh sb="4" eb="5">
      <t>ニン</t>
    </rPh>
    <rPh sb="5" eb="7">
      <t>セイネン</t>
    </rPh>
    <rPh sb="7" eb="8">
      <t>ガツ</t>
    </rPh>
    <rPh sb="8" eb="9">
      <t>ニチ</t>
    </rPh>
    <rPh sb="10" eb="11">
      <t>ネン</t>
    </rPh>
    <phoneticPr fontId="3"/>
  </si>
  <si>
    <t>開票立会人生年月日（月）</t>
    <rPh sb="0" eb="2">
      <t>カイヒョウ</t>
    </rPh>
    <rPh sb="2" eb="4">
      <t>タチアイ</t>
    </rPh>
    <rPh sb="4" eb="5">
      <t>ニン</t>
    </rPh>
    <rPh sb="5" eb="7">
      <t>セイネン</t>
    </rPh>
    <rPh sb="7" eb="9">
      <t>ガッピ</t>
    </rPh>
    <rPh sb="10" eb="11">
      <t>ツキ</t>
    </rPh>
    <phoneticPr fontId="3"/>
  </si>
  <si>
    <t>開票立会人生年月日（日）</t>
    <rPh sb="0" eb="2">
      <t>カイヒョウ</t>
    </rPh>
    <rPh sb="2" eb="4">
      <t>タチアイ</t>
    </rPh>
    <rPh sb="4" eb="5">
      <t>ニン</t>
    </rPh>
    <rPh sb="5" eb="7">
      <t>セイネン</t>
    </rPh>
    <rPh sb="7" eb="9">
      <t>ガッピ</t>
    </rPh>
    <rPh sb="10" eb="11">
      <t>ヒ</t>
    </rPh>
    <phoneticPr fontId="3"/>
  </si>
  <si>
    <t>※　黄色に着色しているセルのみ入力してください。</t>
    <rPh sb="2" eb="4">
      <t>キイロ</t>
    </rPh>
    <rPh sb="5" eb="7">
      <t>チャクショク</t>
    </rPh>
    <rPh sb="15" eb="17">
      <t>ニュウリョク</t>
    </rPh>
    <phoneticPr fontId="3"/>
  </si>
  <si>
    <t>（漢数字へその１）</t>
    <rPh sb="1" eb="4">
      <t>カンスウジ</t>
    </rPh>
    <phoneticPr fontId="3"/>
  </si>
  <si>
    <t>（漢数字へその２）</t>
    <rPh sb="1" eb="4">
      <t>カンスウジ</t>
    </rPh>
    <phoneticPr fontId="3"/>
  </si>
  <si>
    <t>※　１円未満の端数は切上げ</t>
    <rPh sb="3" eb="4">
      <t>エン</t>
    </rPh>
    <rPh sb="4" eb="6">
      <t>ミマン</t>
    </rPh>
    <rPh sb="7" eb="9">
      <t>ハスウ</t>
    </rPh>
    <rPh sb="10" eb="12">
      <t>キリア</t>
    </rPh>
    <phoneticPr fontId="3"/>
  </si>
  <si>
    <t>　６　住民票の抄本</t>
    <rPh sb="3" eb="6">
      <t>ジュウミンヒョウ</t>
    </rPh>
    <rPh sb="7" eb="9">
      <t>ショウホン</t>
    </rPh>
    <phoneticPr fontId="3"/>
  </si>
  <si>
    <t>青森県選挙管理委員会事務局（電話：０１７－７３４－９０７６）</t>
    <rPh sb="0" eb="2">
      <t>アオモリ</t>
    </rPh>
    <rPh sb="2" eb="3">
      <t>ケン</t>
    </rPh>
    <rPh sb="3" eb="5">
      <t>センキョ</t>
    </rPh>
    <rPh sb="5" eb="7">
      <t>カンリ</t>
    </rPh>
    <rPh sb="7" eb="10">
      <t>イインカイ</t>
    </rPh>
    <rPh sb="10" eb="13">
      <t>ジムキョク</t>
    </rPh>
    <phoneticPr fontId="11"/>
  </si>
  <si>
    <t>選挙運動のために頒布するビラ届出書</t>
    <rPh sb="0" eb="2">
      <t>センキョ</t>
    </rPh>
    <rPh sb="2" eb="4">
      <t>ウンドウ</t>
    </rPh>
    <rPh sb="8" eb="10">
      <t>ハンプ</t>
    </rPh>
    <rPh sb="14" eb="17">
      <t>トドケデショ</t>
    </rPh>
    <phoneticPr fontId="3"/>
  </si>
  <si>
    <t>（報酬を支給する選挙運動のために使用する者の）届出書</t>
    <rPh sb="1" eb="3">
      <t>ホウシュウ</t>
    </rPh>
    <rPh sb="4" eb="6">
      <t>シキュウ</t>
    </rPh>
    <rPh sb="8" eb="10">
      <t>センキョ</t>
    </rPh>
    <rPh sb="10" eb="12">
      <t>ウンドウ</t>
    </rPh>
    <rPh sb="16" eb="18">
      <t>シヨウ</t>
    </rPh>
    <rPh sb="20" eb="21">
      <t>シャ</t>
    </rPh>
    <rPh sb="23" eb="26">
      <t>トドケデショ</t>
    </rPh>
    <phoneticPr fontId="3"/>
  </si>
  <si>
    <t>参考様式</t>
    <rPh sb="0" eb="2">
      <t>サンコウ</t>
    </rPh>
    <rPh sb="2" eb="4">
      <t>ヨウシキ</t>
    </rPh>
    <phoneticPr fontId="3"/>
  </si>
  <si>
    <t>出納責任者職務代行者（廃止）届</t>
    <rPh sb="0" eb="2">
      <t>スイトウ</t>
    </rPh>
    <rPh sb="2" eb="5">
      <t>セキニンシャ</t>
    </rPh>
    <rPh sb="5" eb="7">
      <t>ショクム</t>
    </rPh>
    <rPh sb="7" eb="10">
      <t>ダイコウシャ</t>
    </rPh>
    <rPh sb="11" eb="13">
      <t>ハイシ</t>
    </rPh>
    <rPh sb="14" eb="15">
      <t>トド</t>
    </rPh>
    <phoneticPr fontId="3"/>
  </si>
  <si>
    <t>請求書（ビラの作成）</t>
  </si>
  <si>
    <t>ビラ作成証明書</t>
  </si>
  <si>
    <t>選挙事務所異動届出書（候補者用）</t>
    <rPh sb="0" eb="2">
      <t>センキョ</t>
    </rPh>
    <rPh sb="2" eb="4">
      <t>ジム</t>
    </rPh>
    <rPh sb="4" eb="5">
      <t>ショ</t>
    </rPh>
    <rPh sb="5" eb="7">
      <t>イドウ</t>
    </rPh>
    <rPh sb="7" eb="10">
      <t>トドケデショ</t>
    </rPh>
    <rPh sb="11" eb="15">
      <t>コウホシャヨウ</t>
    </rPh>
    <phoneticPr fontId="3"/>
  </si>
  <si>
    <t>ビラ作成枚数確認書</t>
  </si>
  <si>
    <t>選挙事務所設置届出書（候補者用）</t>
    <rPh sb="0" eb="2">
      <t>センキョ</t>
    </rPh>
    <rPh sb="2" eb="4">
      <t>ジム</t>
    </rPh>
    <rPh sb="4" eb="5">
      <t>ショ</t>
    </rPh>
    <rPh sb="5" eb="7">
      <t>セッチ</t>
    </rPh>
    <rPh sb="7" eb="10">
      <t>トドケデショ</t>
    </rPh>
    <rPh sb="11" eb="15">
      <t>コウホシャヨウ</t>
    </rPh>
    <phoneticPr fontId="3"/>
  </si>
  <si>
    <t>ビラ作成枚数確認申請書</t>
  </si>
  <si>
    <t>（開票立会人となるべき者の）承諾書</t>
    <rPh sb="1" eb="3">
      <t>カイヒョウ</t>
    </rPh>
    <rPh sb="3" eb="5">
      <t>タチアイ</t>
    </rPh>
    <rPh sb="5" eb="6">
      <t>ニン</t>
    </rPh>
    <rPh sb="11" eb="12">
      <t>シャ</t>
    </rPh>
    <rPh sb="14" eb="17">
      <t>ショウダクショ</t>
    </rPh>
    <phoneticPr fontId="3"/>
  </si>
  <si>
    <t>ビラ作成契約届出書</t>
  </si>
  <si>
    <t>（選挙立会人となるべき者の）承諾書</t>
    <rPh sb="1" eb="3">
      <t>センキョ</t>
    </rPh>
    <rPh sb="3" eb="5">
      <t>タチアイ</t>
    </rPh>
    <rPh sb="5" eb="6">
      <t>ニン</t>
    </rPh>
    <rPh sb="11" eb="12">
      <t>シャ</t>
    </rPh>
    <rPh sb="14" eb="17">
      <t>ショウダクショ</t>
    </rPh>
    <phoneticPr fontId="3"/>
  </si>
  <si>
    <t>請求書（ポスターの作成）</t>
  </si>
  <si>
    <t>ポスター作成証明書</t>
  </si>
  <si>
    <t>ポスター作成枚数確認書</t>
  </si>
  <si>
    <t>候補者届出書（本人届出）</t>
    <rPh sb="0" eb="3">
      <t>コウホシャ</t>
    </rPh>
    <rPh sb="3" eb="6">
      <t>トドケデショ</t>
    </rPh>
    <rPh sb="7" eb="9">
      <t>ホンニン</t>
    </rPh>
    <rPh sb="9" eb="11">
      <t>トドケデ</t>
    </rPh>
    <phoneticPr fontId="3"/>
  </si>
  <si>
    <t>◎　様式に住所等がすべて表示されない場合は、様式中の文字の大きさを小さくするなどして対応くださるようお願いします。</t>
    <rPh sb="2" eb="4">
      <t>ヨウシキ</t>
    </rPh>
    <rPh sb="5" eb="8">
      <t>ジュウショトウ</t>
    </rPh>
    <rPh sb="12" eb="14">
      <t>ヒョウジ</t>
    </rPh>
    <rPh sb="18" eb="20">
      <t>バアイ</t>
    </rPh>
    <rPh sb="22" eb="24">
      <t>ヨウシキ</t>
    </rPh>
    <rPh sb="24" eb="25">
      <t>チュウ</t>
    </rPh>
    <rPh sb="26" eb="28">
      <t>モジ</t>
    </rPh>
    <rPh sb="29" eb="30">
      <t>オオ</t>
    </rPh>
    <rPh sb="33" eb="34">
      <t>チイ</t>
    </rPh>
    <rPh sb="42" eb="44">
      <t>タイオウ</t>
    </rPh>
    <phoneticPr fontId="3"/>
  </si>
  <si>
    <t>◎　本ソフトは推薦届出には対応しておりませんので、推薦届出の場合は、手書きで必要書類を作成の上、提出してください。</t>
    <rPh sb="2" eb="3">
      <t>ホン</t>
    </rPh>
    <rPh sb="7" eb="9">
      <t>スイセン</t>
    </rPh>
    <rPh sb="9" eb="10">
      <t>トドケ</t>
    </rPh>
    <rPh sb="10" eb="11">
      <t>デ</t>
    </rPh>
    <rPh sb="13" eb="15">
      <t>タイオウ</t>
    </rPh>
    <rPh sb="25" eb="27">
      <t>スイセン</t>
    </rPh>
    <rPh sb="27" eb="29">
      <t>トドケデ</t>
    </rPh>
    <rPh sb="30" eb="32">
      <t>バアイ</t>
    </rPh>
    <rPh sb="34" eb="36">
      <t>テガ</t>
    </rPh>
    <rPh sb="38" eb="40">
      <t>ヒツヨウ</t>
    </rPh>
    <phoneticPr fontId="3"/>
  </si>
  <si>
    <t>◎　様式中に黄色で塗りつぶしているセルがある場合は、当該様式に入力後印刷するか、印刷後に手書き等により必要事項を御記入ください。</t>
    <rPh sb="9" eb="10">
      <t>ヌ</t>
    </rPh>
    <rPh sb="22" eb="24">
      <t>バアイ</t>
    </rPh>
    <rPh sb="26" eb="28">
      <t>トウガイ</t>
    </rPh>
    <rPh sb="28" eb="30">
      <t>ヨウシキ</t>
    </rPh>
    <rPh sb="31" eb="34">
      <t>ニュウリョクゴ</t>
    </rPh>
    <rPh sb="34" eb="36">
      <t>インサツ</t>
    </rPh>
    <phoneticPr fontId="3"/>
  </si>
  <si>
    <t>一のウェブサイト等のアドレス</t>
    <rPh sb="0" eb="1">
      <t>イチ</t>
    </rPh>
    <rPh sb="8" eb="9">
      <t>トウ</t>
    </rPh>
    <phoneticPr fontId="3"/>
  </si>
  <si>
    <t>一のｳｪﾌﾞｻｲﾄ等のｱﾄﾞﾚｽ</t>
    <rPh sb="0" eb="1">
      <t>イチ</t>
    </rPh>
    <rPh sb="9" eb="10">
      <t>トウ</t>
    </rPh>
    <phoneticPr fontId="3"/>
  </si>
  <si>
    <t>３　公職選挙法施行令第８９条第４項の場合（党派の名称が２０字を超える場合）に</t>
    <phoneticPr fontId="3"/>
  </si>
  <si>
    <t>　おいては、「党派」欄に当該政党その他の政治団体の名称のほか、その略称を「（</t>
    <phoneticPr fontId="3"/>
  </si>
  <si>
    <t>　略称）何々」と記載しなければなりません。</t>
    <phoneticPr fontId="3"/>
  </si>
  <si>
    <t>５　「一のウェブサイト等のアドレス」欄には、選挙運動のために使用する文書図画</t>
    <rPh sb="3" eb="4">
      <t>イチ</t>
    </rPh>
    <rPh sb="11" eb="12">
      <t>トウ</t>
    </rPh>
    <rPh sb="18" eb="19">
      <t>ラン</t>
    </rPh>
    <rPh sb="22" eb="24">
      <t>センキョ</t>
    </rPh>
    <rPh sb="24" eb="26">
      <t>ウンドウ</t>
    </rPh>
    <rPh sb="30" eb="32">
      <t>シヨウ</t>
    </rPh>
    <rPh sb="34" eb="36">
      <t>ブンショ</t>
    </rPh>
    <rPh sb="36" eb="38">
      <t>ズガ</t>
    </rPh>
    <phoneticPr fontId="3"/>
  </si>
  <si>
    <t>　を頒布するために利用する一のウェブサイト等のアドレスを記載することができま</t>
    <rPh sb="2" eb="4">
      <t>ハンプ</t>
    </rPh>
    <rPh sb="9" eb="11">
      <t>リヨウ</t>
    </rPh>
    <rPh sb="13" eb="14">
      <t>イチ</t>
    </rPh>
    <rPh sb="21" eb="22">
      <t>トウ</t>
    </rPh>
    <rPh sb="28" eb="30">
      <t>キサイ</t>
    </rPh>
    <phoneticPr fontId="3"/>
  </si>
  <si>
    <t>　す。</t>
    <phoneticPr fontId="3"/>
  </si>
  <si>
    <t>（設置市町村選管提出用）</t>
    <rPh sb="1" eb="3">
      <t>セッチ</t>
    </rPh>
    <rPh sb="3" eb="6">
      <t>シチョウソン</t>
    </rPh>
    <rPh sb="6" eb="8">
      <t>センカン</t>
    </rPh>
    <rPh sb="8" eb="11">
      <t>テイシュツヨウ</t>
    </rPh>
    <phoneticPr fontId="3"/>
  </si>
  <si>
    <t>（県選管提出用）</t>
    <rPh sb="1" eb="2">
      <t>ケン</t>
    </rPh>
    <rPh sb="2" eb="4">
      <t>センカン</t>
    </rPh>
    <rPh sb="4" eb="7">
      <t>テイシュツヨウ</t>
    </rPh>
    <phoneticPr fontId="3"/>
  </si>
  <si>
    <t>１　</t>
    <phoneticPr fontId="3"/>
  </si>
  <si>
    <r>
      <t>　次のとおり燃料を使用した</t>
    </r>
    <r>
      <rPr>
        <sz val="12"/>
        <color indexed="8"/>
        <rFont val="ＭＳ ゴシック"/>
        <family val="3"/>
        <charset val="128"/>
      </rPr>
      <t>ものであることを証明します。</t>
    </r>
    <rPh sb="1" eb="2">
      <t>ツギ</t>
    </rPh>
    <rPh sb="6" eb="8">
      <t>ネンリョウ</t>
    </rPh>
    <phoneticPr fontId="3"/>
  </si>
  <si>
    <t>候補者の氏名</t>
  </si>
  <si>
    <t>　　　ください。</t>
    <phoneticPr fontId="3"/>
  </si>
  <si>
    <t>　　　めて記載してください。</t>
    <phoneticPr fontId="3"/>
  </si>
  <si>
    <t>候補者届出事項の異動届出書</t>
    <rPh sb="0" eb="3">
      <t>コウホシャ</t>
    </rPh>
    <rPh sb="3" eb="4">
      <t>トド</t>
    </rPh>
    <rPh sb="4" eb="5">
      <t>デ</t>
    </rPh>
    <rPh sb="5" eb="7">
      <t>ジコウ</t>
    </rPh>
    <rPh sb="8" eb="10">
      <t>イドウ</t>
    </rPh>
    <rPh sb="10" eb="13">
      <t>トドケデショ</t>
    </rPh>
    <phoneticPr fontId="3"/>
  </si>
  <si>
    <t>　住　所</t>
    <rPh sb="1" eb="2">
      <t>ジュウ</t>
    </rPh>
    <rPh sb="3" eb="4">
      <t>ショ</t>
    </rPh>
    <phoneticPr fontId="3"/>
  </si>
  <si>
    <t>　氏　名</t>
    <rPh sb="1" eb="2">
      <t>ウジ</t>
    </rPh>
    <rPh sb="3" eb="4">
      <t>メイ</t>
    </rPh>
    <phoneticPr fontId="3"/>
  </si>
  <si>
    <t>異動の内容</t>
    <rPh sb="0" eb="2">
      <t>イドウ</t>
    </rPh>
    <rPh sb="3" eb="5">
      <t>ナイヨウ</t>
    </rPh>
    <phoneticPr fontId="3"/>
  </si>
  <si>
    <t>新</t>
    <rPh sb="0" eb="1">
      <t>シン</t>
    </rPh>
    <phoneticPr fontId="3"/>
  </si>
  <si>
    <t>旧</t>
    <rPh sb="0" eb="1">
      <t>キュウ</t>
    </rPh>
    <phoneticPr fontId="3"/>
  </si>
  <si>
    <t>という。）と、　　　　　　　　　　　　　　　　　　　　　　　　　（以下「乙」という。）</t>
    <rPh sb="33" eb="35">
      <t>イカ</t>
    </rPh>
    <rPh sb="36" eb="37">
      <t>オツ</t>
    </rPh>
    <phoneticPr fontId="3"/>
  </si>
  <si>
    <t>は、選挙運動のための自動車の運送について次のとおり契約を締結する。</t>
    <phoneticPr fontId="3"/>
  </si>
  <si>
    <t>は、選挙運動用自動車の燃料の供給について次のとおり契約を締結する。</t>
    <rPh sb="2" eb="4">
      <t>センキョ</t>
    </rPh>
    <rPh sb="4" eb="7">
      <t>ウンドウヨウ</t>
    </rPh>
    <rPh sb="7" eb="10">
      <t>ジドウシャ</t>
    </rPh>
    <rPh sb="11" eb="13">
      <t>ネンリョウ</t>
    </rPh>
    <rPh sb="14" eb="16">
      <t>キョウキュウ</t>
    </rPh>
    <phoneticPr fontId="3"/>
  </si>
  <si>
    <t>は、印刷物の作成について次のとおり契約を締結する。</t>
    <rPh sb="2" eb="5">
      <t>インサツブツ</t>
    </rPh>
    <rPh sb="6" eb="8">
      <t>サクセイ</t>
    </rPh>
    <phoneticPr fontId="3"/>
  </si>
  <si>
    <t>⇒氏名結合</t>
    <rPh sb="1" eb="3">
      <t>シメイ</t>
    </rPh>
    <rPh sb="3" eb="5">
      <t>ケツゴウ</t>
    </rPh>
    <phoneticPr fontId="3"/>
  </si>
  <si>
    <t>　　         （以下「甲」</t>
    <phoneticPr fontId="3"/>
  </si>
  <si>
    <t>職務代行開始（廃止）年月日</t>
    <rPh sb="0" eb="2">
      <t>ショクム</t>
    </rPh>
    <rPh sb="2" eb="4">
      <t>ダイコウ</t>
    </rPh>
    <rPh sb="4" eb="6">
      <t>カイシ</t>
    </rPh>
    <rPh sb="7" eb="9">
      <t>ハイシ</t>
    </rPh>
    <rPh sb="10" eb="13">
      <t>ネンガッピ</t>
    </rPh>
    <phoneticPr fontId="3"/>
  </si>
  <si>
    <t>　　　話通訳者」と、専ら要約筆記（同法第１９７条の２第２項に規定する要約筆記をいう。）のために使用</t>
    <rPh sb="10" eb="11">
      <t>モッパ</t>
    </rPh>
    <rPh sb="12" eb="14">
      <t>ヨウヤク</t>
    </rPh>
    <rPh sb="14" eb="16">
      <t>ヒッキ</t>
    </rPh>
    <rPh sb="17" eb="19">
      <t>ドウホウ</t>
    </rPh>
    <rPh sb="19" eb="20">
      <t>ダイ</t>
    </rPh>
    <rPh sb="23" eb="24">
      <t>ジョウ</t>
    </rPh>
    <rPh sb="26" eb="27">
      <t>ダイ</t>
    </rPh>
    <rPh sb="28" eb="29">
      <t>コウ</t>
    </rPh>
    <rPh sb="30" eb="32">
      <t>キテイ</t>
    </rPh>
    <rPh sb="34" eb="36">
      <t>ヨウヤク</t>
    </rPh>
    <rPh sb="36" eb="38">
      <t>ヒッキ</t>
    </rPh>
    <rPh sb="47" eb="49">
      <t>シヨウ</t>
    </rPh>
    <phoneticPr fontId="3"/>
  </si>
  <si>
    <t>　　　する者にあっては「要約筆記者」と記載してください。</t>
    <phoneticPr fontId="3"/>
  </si>
  <si>
    <t>ポスター作成単価算定</t>
    <rPh sb="4" eb="6">
      <t>サクセイ</t>
    </rPh>
    <rPh sb="6" eb="8">
      <t>タンカ</t>
    </rPh>
    <rPh sb="8" eb="10">
      <t>サンテイ</t>
    </rPh>
    <phoneticPr fontId="3"/>
  </si>
  <si>
    <t>　　８　上記の表中、記載欄に不足を生じる場合は、備考欄に「別紙のとおり」と記入の上、別紙</t>
    <rPh sb="4" eb="6">
      <t>ジョウキ</t>
    </rPh>
    <rPh sb="7" eb="9">
      <t>ヒョウチュウ</t>
    </rPh>
    <rPh sb="10" eb="12">
      <t>キサイ</t>
    </rPh>
    <rPh sb="12" eb="13">
      <t>ラン</t>
    </rPh>
    <rPh sb="14" eb="16">
      <t>フソク</t>
    </rPh>
    <rPh sb="17" eb="18">
      <t>ショウ</t>
    </rPh>
    <rPh sb="20" eb="22">
      <t>バアイ</t>
    </rPh>
    <rPh sb="24" eb="26">
      <t>ビコウ</t>
    </rPh>
    <rPh sb="26" eb="27">
      <t>ラン</t>
    </rPh>
    <rPh sb="29" eb="31">
      <t>ベッシ</t>
    </rPh>
    <rPh sb="37" eb="39">
      <t>キニュウ</t>
    </rPh>
    <rPh sb="40" eb="41">
      <t>ウエ</t>
    </rPh>
    <rPh sb="42" eb="44">
      <t>ベッシ</t>
    </rPh>
    <phoneticPr fontId="3"/>
  </si>
  <si>
    <t>　　　に記載し、この証明書を添付してください。</t>
    <rPh sb="4" eb="6">
      <t>キサイ</t>
    </rPh>
    <rPh sb="10" eb="13">
      <t>ショウメイショ</t>
    </rPh>
    <rPh sb="14" eb="16">
      <t>テンプ</t>
    </rPh>
    <phoneticPr fontId="3"/>
  </si>
  <si>
    <t>　　７　上記の表中、記載欄に不足を生じる場合には、備考欄に「別紙のとおり」と記入のうえ、</t>
    <rPh sb="4" eb="6">
      <t>ジョウキ</t>
    </rPh>
    <rPh sb="7" eb="9">
      <t>ヒョウチュウ</t>
    </rPh>
    <rPh sb="10" eb="12">
      <t>キサイ</t>
    </rPh>
    <rPh sb="12" eb="13">
      <t>ラン</t>
    </rPh>
    <rPh sb="14" eb="16">
      <t>フソク</t>
    </rPh>
    <rPh sb="17" eb="18">
      <t>ショウ</t>
    </rPh>
    <rPh sb="20" eb="22">
      <t>バアイ</t>
    </rPh>
    <rPh sb="25" eb="27">
      <t>ビコウ</t>
    </rPh>
    <rPh sb="27" eb="28">
      <t>ラン</t>
    </rPh>
    <rPh sb="30" eb="32">
      <t>ベッシ</t>
    </rPh>
    <rPh sb="38" eb="40">
      <t>キニュウ</t>
    </rPh>
    <phoneticPr fontId="3"/>
  </si>
  <si>
    <t>　　　別紙に記載し、この証明書に添付してください。</t>
    <rPh sb="3" eb="5">
      <t>ベッシ</t>
    </rPh>
    <rPh sb="6" eb="8">
      <t>キサイ</t>
    </rPh>
    <rPh sb="12" eb="15">
      <t>ショウメイショ</t>
    </rPh>
    <rPh sb="16" eb="18">
      <t>テンプ</t>
    </rPh>
    <phoneticPr fontId="3"/>
  </si>
  <si>
    <t>　　８　上記の表中、記載欄に不足を生じる場合には、備考欄に「別紙のとおり」と記入のうえ、</t>
    <rPh sb="4" eb="6">
      <t>ジョウキ</t>
    </rPh>
    <rPh sb="7" eb="9">
      <t>ヒョウチュウ</t>
    </rPh>
    <rPh sb="10" eb="12">
      <t>キサイ</t>
    </rPh>
    <rPh sb="12" eb="13">
      <t>ラン</t>
    </rPh>
    <rPh sb="14" eb="16">
      <t>フソク</t>
    </rPh>
    <rPh sb="17" eb="18">
      <t>ショウ</t>
    </rPh>
    <rPh sb="20" eb="22">
      <t>バアイ</t>
    </rPh>
    <rPh sb="25" eb="27">
      <t>ビコウ</t>
    </rPh>
    <rPh sb="27" eb="28">
      <t>ラン</t>
    </rPh>
    <rPh sb="30" eb="32">
      <t>ベッシ</t>
    </rPh>
    <rPh sb="38" eb="40">
      <t>キニュウ</t>
    </rPh>
    <phoneticPr fontId="3"/>
  </si>
  <si>
    <t xml:space="preserve">    ５　 (H)欄には、(B)欄と(E)欄とを比較して少ない方の枚数を記載してください。</t>
    <phoneticPr fontId="3"/>
  </si>
  <si>
    <t>　　　スター掲示場数」欄に記載されたポスター掲示場数を記載してください。</t>
    <phoneticPr fontId="3"/>
  </si>
  <si>
    <t>選挙の公示日</t>
    <rPh sb="0" eb="2">
      <t>センキョ</t>
    </rPh>
    <rPh sb="3" eb="5">
      <t>コウジ</t>
    </rPh>
    <rPh sb="5" eb="6">
      <t>ビ</t>
    </rPh>
    <phoneticPr fontId="3"/>
  </si>
  <si>
    <t>R</t>
    <phoneticPr fontId="3"/>
  </si>
  <si>
    <t>選挙の公示日（西暦入力）</t>
    <rPh sb="0" eb="2">
      <t>センキョ</t>
    </rPh>
    <rPh sb="3" eb="5">
      <t>コウジ</t>
    </rPh>
    <rPh sb="5" eb="6">
      <t>ビ</t>
    </rPh>
    <rPh sb="7" eb="9">
      <t>セイレキ</t>
    </rPh>
    <rPh sb="9" eb="11">
      <t>ニュウリョク</t>
    </rPh>
    <phoneticPr fontId="3"/>
  </si>
  <si>
    <t>⇒西暦</t>
    <rPh sb="1" eb="3">
      <t>セイレキ</t>
    </rPh>
    <phoneticPr fontId="3"/>
  </si>
  <si>
    <t>（西暦で入力してください。）⇒和暦表示</t>
    <rPh sb="1" eb="2">
      <t>ニシ</t>
    </rPh>
    <rPh sb="2" eb="3">
      <t>レキ</t>
    </rPh>
    <rPh sb="4" eb="6">
      <t>ニュウリョク</t>
    </rPh>
    <rPh sb="15" eb="17">
      <t>ワレキ</t>
    </rPh>
    <rPh sb="17" eb="19">
      <t>ヒョウジ</t>
    </rPh>
    <phoneticPr fontId="3"/>
  </si>
  <si>
    <t>開票立会人就任承諾年月日（西暦）</t>
    <rPh sb="0" eb="2">
      <t>カイヒョウ</t>
    </rPh>
    <rPh sb="2" eb="4">
      <t>タチアイ</t>
    </rPh>
    <rPh sb="4" eb="5">
      <t>ニン</t>
    </rPh>
    <rPh sb="5" eb="7">
      <t>シュウニン</t>
    </rPh>
    <rPh sb="7" eb="9">
      <t>ショウダク</t>
    </rPh>
    <rPh sb="9" eb="10">
      <t>ネン</t>
    </rPh>
    <rPh sb="10" eb="11">
      <t>ツキ</t>
    </rPh>
    <rPh sb="11" eb="12">
      <t>ビ</t>
    </rPh>
    <rPh sb="13" eb="15">
      <t>セイレキ</t>
    </rPh>
    <phoneticPr fontId="3"/>
  </si>
  <si>
    <t>開票立会人届出年月日（西暦入力）</t>
    <rPh sb="0" eb="2">
      <t>カイヒョウ</t>
    </rPh>
    <rPh sb="2" eb="4">
      <t>タチアイ</t>
    </rPh>
    <rPh sb="4" eb="5">
      <t>ニン</t>
    </rPh>
    <rPh sb="5" eb="7">
      <t>トドケデ</t>
    </rPh>
    <rPh sb="7" eb="10">
      <t>ネンガッピ</t>
    </rPh>
    <rPh sb="11" eb="13">
      <t>セイレキ</t>
    </rPh>
    <rPh sb="13" eb="15">
      <t>ニュウリョク</t>
    </rPh>
    <phoneticPr fontId="3"/>
  </si>
  <si>
    <t>⇒令和元年表示</t>
    <rPh sb="1" eb="3">
      <t>レイワ</t>
    </rPh>
    <rPh sb="3" eb="5">
      <t>ガンネン</t>
    </rPh>
    <rPh sb="5" eb="7">
      <t>ヒョウジ</t>
    </rPh>
    <phoneticPr fontId="3"/>
  </si>
  <si>
    <t>候補者届出事項の異動届出書</t>
    <rPh sb="0" eb="3">
      <t>コウホシャ</t>
    </rPh>
    <rPh sb="3" eb="5">
      <t>トドケデ</t>
    </rPh>
    <rPh sb="5" eb="7">
      <t>ジコウ</t>
    </rPh>
    <rPh sb="8" eb="10">
      <t>イドウ</t>
    </rPh>
    <rPh sb="10" eb="13">
      <t>トドケデショ</t>
    </rPh>
    <phoneticPr fontId="3"/>
  </si>
  <si>
    <t>　ラジオ</t>
    <phoneticPr fontId="3"/>
  </si>
  <si>
    <t>電話（　　　　　　　　　　　　　　　）</t>
    <rPh sb="0" eb="2">
      <t>デンワ</t>
    </rPh>
    <phoneticPr fontId="3"/>
  </si>
  <si>
    <t>（実施放送局）</t>
    <rPh sb="1" eb="3">
      <t>ジッシ</t>
    </rPh>
    <rPh sb="3" eb="6">
      <t>ホウソウキョク</t>
    </rPh>
    <phoneticPr fontId="3"/>
  </si>
  <si>
    <t>政見放送申込書</t>
    <rPh sb="0" eb="2">
      <t>セイケン</t>
    </rPh>
    <rPh sb="2" eb="4">
      <t>ホウソウ</t>
    </rPh>
    <rPh sb="4" eb="7">
      <t>モウシコミショ</t>
    </rPh>
    <phoneticPr fontId="3"/>
  </si>
  <si>
    <t>経歴書</t>
    <rPh sb="0" eb="3">
      <t>ケイレキショ</t>
    </rPh>
    <phoneticPr fontId="3"/>
  </si>
  <si>
    <t>録音物使用申請書</t>
    <rPh sb="0" eb="2">
      <t>ロクオン</t>
    </rPh>
    <rPh sb="2" eb="3">
      <t>ブツ</t>
    </rPh>
    <rPh sb="3" eb="5">
      <t>シヨウ</t>
    </rPh>
    <rPh sb="5" eb="8">
      <t>シンセイショ</t>
    </rPh>
    <phoneticPr fontId="3"/>
  </si>
  <si>
    <t>２</t>
    <phoneticPr fontId="3"/>
  </si>
  <si>
    <t>確認枚数</t>
    <phoneticPr fontId="3"/>
  </si>
  <si>
    <t xml:space="preserve">      (1) 枚　数　　１３０，０００枚</t>
    <phoneticPr fontId="3"/>
  </si>
  <si>
    <t>を添えて申請します。</t>
    <phoneticPr fontId="3"/>
  </si>
  <si>
    <t>　公職選挙法第１４２条第１項の規定により、選挙運動のために頒布するビラを下記</t>
    <rPh sb="1" eb="3">
      <t>コウショク</t>
    </rPh>
    <rPh sb="3" eb="6">
      <t>センキョホウ</t>
    </rPh>
    <rPh sb="11" eb="12">
      <t>ダイ</t>
    </rPh>
    <rPh sb="13" eb="14">
      <t>コウ</t>
    </rPh>
    <rPh sb="21" eb="23">
      <t>センキョ</t>
    </rPh>
    <rPh sb="23" eb="25">
      <t>ウンドウ</t>
    </rPh>
    <rPh sb="29" eb="31">
      <t>ハンプ</t>
    </rPh>
    <rPh sb="36" eb="38">
      <t>カキ</t>
    </rPh>
    <phoneticPr fontId="3"/>
  </si>
  <si>
    <t>のとおり届け出ます。</t>
    <rPh sb="4" eb="5">
      <t>トド</t>
    </rPh>
    <rPh sb="6" eb="7">
      <t>デ</t>
    </rPh>
    <phoneticPr fontId="3"/>
  </si>
  <si>
    <t>　　　ビラ作成業者に提出してください。</t>
    <phoneticPr fontId="3"/>
  </si>
  <si>
    <t>参考様式2</t>
    <rPh sb="0" eb="2">
      <t>サンコウ</t>
    </rPh>
    <rPh sb="2" eb="4">
      <t>ヨウシキ</t>
    </rPh>
    <phoneticPr fontId="3"/>
  </si>
  <si>
    <t>代理人証明書（委任状）</t>
    <rPh sb="0" eb="3">
      <t>ダイリニン</t>
    </rPh>
    <rPh sb="3" eb="6">
      <t>ショウメイショ</t>
    </rPh>
    <rPh sb="7" eb="10">
      <t>イニンジョウ</t>
    </rPh>
    <phoneticPr fontId="3"/>
  </si>
  <si>
    <t>参考様式1</t>
    <rPh sb="0" eb="2">
      <t>サンコウ</t>
    </rPh>
    <rPh sb="2" eb="4">
      <t>ヨウシキ</t>
    </rPh>
    <phoneticPr fontId="3"/>
  </si>
  <si>
    <t>宣誓書</t>
    <rPh sb="0" eb="3">
      <t>センセイショ</t>
    </rPh>
    <phoneticPr fontId="3"/>
  </si>
  <si>
    <t>所属党派証明書</t>
    <rPh sb="0" eb="2">
      <t>ショゾク</t>
    </rPh>
    <rPh sb="2" eb="3">
      <t>トウ</t>
    </rPh>
    <rPh sb="4" eb="7">
      <t>ショウメイショ</t>
    </rPh>
    <phoneticPr fontId="3"/>
  </si>
  <si>
    <t>供託証明書</t>
    <rPh sb="0" eb="2">
      <t>キョウタク</t>
    </rPh>
    <rPh sb="2" eb="5">
      <t>ショウメイショ</t>
    </rPh>
    <phoneticPr fontId="3"/>
  </si>
  <si>
    <t>戸籍の謄本又は抄本</t>
    <rPh sb="0" eb="2">
      <t>コセキ</t>
    </rPh>
    <rPh sb="3" eb="5">
      <t>トウホン</t>
    </rPh>
    <rPh sb="5" eb="6">
      <t>マタ</t>
    </rPh>
    <rPh sb="7" eb="9">
      <t>ショウホン</t>
    </rPh>
    <phoneticPr fontId="3"/>
  </si>
  <si>
    <t>住民票の抄本</t>
    <rPh sb="0" eb="3">
      <t>ジュウミンヒョウ</t>
    </rPh>
    <rPh sb="4" eb="6">
      <t>ショウホン</t>
    </rPh>
    <phoneticPr fontId="3"/>
  </si>
  <si>
    <t>（通称認定申請書）</t>
    <rPh sb="1" eb="3">
      <t>ツウショウ</t>
    </rPh>
    <rPh sb="3" eb="5">
      <t>ニンテイ</t>
    </rPh>
    <rPh sb="5" eb="8">
      <t>シンセイショ</t>
    </rPh>
    <phoneticPr fontId="3"/>
  </si>
  <si>
    <t>記載上の注意</t>
    <phoneticPr fontId="3"/>
  </si>
  <si>
    <t>１　「生年月日」欄の年齢は、選挙の期日現在の満年齢を記載しなければなりません。</t>
    <phoneticPr fontId="3"/>
  </si>
  <si>
    <t>４　「職業」欄には、職業をなるべく詳細に記載しなければなりません。</t>
    <phoneticPr fontId="3"/>
  </si>
  <si>
    <t>６　候補者本人が届け出る場合には、本人確認書類の提示又は提出を、代理人が届け</t>
    <rPh sb="2" eb="5">
      <t>コウホシャ</t>
    </rPh>
    <rPh sb="5" eb="7">
      <t>ホンニン</t>
    </rPh>
    <rPh sb="8" eb="9">
      <t>トド</t>
    </rPh>
    <rPh sb="10" eb="11">
      <t>デ</t>
    </rPh>
    <rPh sb="12" eb="14">
      <t>バアイ</t>
    </rPh>
    <rPh sb="17" eb="19">
      <t>ホンニン</t>
    </rPh>
    <rPh sb="19" eb="21">
      <t>カクニン</t>
    </rPh>
    <rPh sb="21" eb="23">
      <t>ショルイ</t>
    </rPh>
    <rPh sb="24" eb="26">
      <t>テイジ</t>
    </rPh>
    <rPh sb="26" eb="27">
      <t>マタ</t>
    </rPh>
    <rPh sb="28" eb="30">
      <t>テイシュツ</t>
    </rPh>
    <rPh sb="32" eb="35">
      <t>ダイリニン</t>
    </rPh>
    <rPh sb="36" eb="37">
      <t>トド</t>
    </rPh>
    <phoneticPr fontId="3"/>
  </si>
  <si>
    <t>　出る場合には、委任状の提示又は提出及び当該代理人の本人確認書類の提示又は提</t>
    <rPh sb="1" eb="2">
      <t>デ</t>
    </rPh>
    <rPh sb="3" eb="5">
      <t>バアイ</t>
    </rPh>
    <rPh sb="8" eb="11">
      <t>イニンジョウ</t>
    </rPh>
    <rPh sb="12" eb="14">
      <t>テイジ</t>
    </rPh>
    <rPh sb="14" eb="15">
      <t>マタ</t>
    </rPh>
    <rPh sb="16" eb="18">
      <t>テイシュツ</t>
    </rPh>
    <rPh sb="18" eb="19">
      <t>オヨ</t>
    </rPh>
    <rPh sb="20" eb="22">
      <t>トウガイ</t>
    </rPh>
    <rPh sb="22" eb="25">
      <t>ダイリニン</t>
    </rPh>
    <rPh sb="26" eb="28">
      <t>ホンニン</t>
    </rPh>
    <rPh sb="28" eb="30">
      <t>カクニン</t>
    </rPh>
    <rPh sb="30" eb="32">
      <t>ショルイ</t>
    </rPh>
    <rPh sb="33" eb="35">
      <t>テイジ</t>
    </rPh>
    <rPh sb="35" eb="36">
      <t>マタ</t>
    </rPh>
    <rPh sb="37" eb="38">
      <t>テイ</t>
    </rPh>
    <phoneticPr fontId="3"/>
  </si>
  <si>
    <t>　出を行ってください。ただし、候補者本人の署名や記名押印がある場合はこの限り</t>
    <rPh sb="1" eb="2">
      <t>シュツ</t>
    </rPh>
    <rPh sb="3" eb="4">
      <t>オコナ</t>
    </rPh>
    <rPh sb="15" eb="18">
      <t>コウホシャ</t>
    </rPh>
    <rPh sb="18" eb="20">
      <t>ホンニン</t>
    </rPh>
    <rPh sb="21" eb="23">
      <t>ショメイ</t>
    </rPh>
    <rPh sb="24" eb="26">
      <t>キメイ</t>
    </rPh>
    <rPh sb="26" eb="28">
      <t>オウイン</t>
    </rPh>
    <rPh sb="31" eb="33">
      <t>バアイ</t>
    </rPh>
    <rPh sb="36" eb="37">
      <t>カギ</t>
    </rPh>
    <phoneticPr fontId="3"/>
  </si>
  <si>
    <t>　ではありません。</t>
    <phoneticPr fontId="3"/>
  </si>
  <si>
    <t>住所</t>
    <rPh sb="0" eb="2">
      <t>ジュウショ</t>
    </rPh>
    <phoneticPr fontId="3"/>
  </si>
  <si>
    <t>選挙長　畑井　義德　殿</t>
    <rPh sb="0" eb="2">
      <t>センキョ</t>
    </rPh>
    <rPh sb="2" eb="3">
      <t>チョウ</t>
    </rPh>
    <rPh sb="4" eb="6">
      <t>ハタイ</t>
    </rPh>
    <rPh sb="7" eb="8">
      <t>タダシ</t>
    </rPh>
    <rPh sb="8" eb="9">
      <t>トク</t>
    </rPh>
    <rPh sb="10" eb="11">
      <t>ドノ</t>
    </rPh>
    <phoneticPr fontId="3"/>
  </si>
  <si>
    <t>（備考）候補者本人が届け出る場合には、本人確認書類の提示又は提出を、代理人が</t>
    <rPh sb="1" eb="3">
      <t>ビコウ</t>
    </rPh>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</si>
  <si>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届け出る場合には、委任状の提示又は提出及び当該代理人の本人確認書類の提示</t>
    <rPh sb="2" eb="3">
      <t>トド</t>
    </rPh>
    <rPh sb="4" eb="5">
      <t>デ</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</si>
  <si>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（備考）選任した者本人が届け出る場合には、本人確認書類の提示又は提出を、代理</t>
    <rPh sb="1" eb="3">
      <t>ビコウ</t>
    </rPh>
    <rPh sb="4" eb="6">
      <t>センニン</t>
    </rPh>
    <rPh sb="8" eb="9">
      <t>シャ</t>
    </rPh>
    <rPh sb="9" eb="11">
      <t>ホンニン</t>
    </rPh>
    <rPh sb="12" eb="13">
      <t>トド</t>
    </rPh>
    <rPh sb="14" eb="15">
      <t>デ</t>
    </rPh>
    <rPh sb="16" eb="18">
      <t>バアイ</t>
    </rPh>
    <rPh sb="21" eb="23">
      <t>ホンニン</t>
    </rPh>
    <rPh sb="23" eb="25">
      <t>カクニン</t>
    </rPh>
    <rPh sb="25" eb="27">
      <t>ショルイ</t>
    </rPh>
    <rPh sb="28" eb="30">
      <t>テイジ</t>
    </rPh>
    <rPh sb="30" eb="31">
      <t>マタ</t>
    </rPh>
    <rPh sb="32" eb="34">
      <t>テイシュツ</t>
    </rPh>
    <rPh sb="36" eb="38">
      <t>ダイリ</t>
    </rPh>
    <phoneticPr fontId="3"/>
  </si>
  <si>
    <t>　　人が届け出る場合には、委任状の提示又は提出及び当該代理人の本人確認書類の</t>
    <rPh sb="2" eb="3">
      <t>ヒト</t>
    </rPh>
    <rPh sb="4" eb="5">
      <t>トド</t>
    </rPh>
    <rPh sb="6" eb="7">
      <t>デ</t>
    </rPh>
    <rPh sb="8" eb="10">
      <t>バアイ</t>
    </rPh>
    <rPh sb="13" eb="16">
      <t>イニンジョウ</t>
    </rPh>
    <rPh sb="17" eb="19">
      <t>テイジ</t>
    </rPh>
    <rPh sb="19" eb="20">
      <t>マタ</t>
    </rPh>
    <rPh sb="21" eb="23">
      <t>テイシュツ</t>
    </rPh>
    <rPh sb="23" eb="24">
      <t>オヨ</t>
    </rPh>
    <rPh sb="25" eb="27">
      <t>トウガイ</t>
    </rPh>
    <rPh sb="27" eb="30">
      <t>ダイリニン</t>
    </rPh>
    <rPh sb="31" eb="33">
      <t>ホンニン</t>
    </rPh>
    <rPh sb="33" eb="35">
      <t>カクニン</t>
    </rPh>
    <rPh sb="35" eb="37">
      <t>ショルイ</t>
    </rPh>
    <phoneticPr fontId="3"/>
  </si>
  <si>
    <t>　　又は提出を行ってください。ただし、候補者本人の署名や記名押印がある場合は</t>
    <rPh sb="2" eb="3">
      <t>マタ</t>
    </rPh>
    <rPh sb="4" eb="6">
      <t>テイシュツ</t>
    </rPh>
    <rPh sb="7" eb="8">
      <t>オコナ</t>
    </rPh>
    <rPh sb="19" eb="22">
      <t>コウホシャ</t>
    </rPh>
    <rPh sb="22" eb="24">
      <t>ホンニン</t>
    </rPh>
    <rPh sb="25" eb="27">
      <t>ショメイ</t>
    </rPh>
    <rPh sb="28" eb="30">
      <t>キメイ</t>
    </rPh>
    <rPh sb="30" eb="32">
      <t>オウイン</t>
    </rPh>
    <rPh sb="35" eb="37">
      <t>バアイ</t>
    </rPh>
    <phoneticPr fontId="3"/>
  </si>
  <si>
    <t>　　この限りではありません。</t>
    <rPh sb="4" eb="5">
      <t>カギ</t>
    </rPh>
    <phoneticPr fontId="3"/>
  </si>
  <si>
    <t>　　提示又は提出を行ってください。ただし、選任した者本人の署名や記名押印があ</t>
    <rPh sb="2" eb="4">
      <t>テイジ</t>
    </rPh>
    <rPh sb="4" eb="5">
      <t>マタ</t>
    </rPh>
    <rPh sb="6" eb="8">
      <t>テイシュツ</t>
    </rPh>
    <rPh sb="9" eb="10">
      <t>オコナ</t>
    </rPh>
    <rPh sb="21" eb="23">
      <t>センニン</t>
    </rPh>
    <rPh sb="25" eb="26">
      <t>シャ</t>
    </rPh>
    <rPh sb="26" eb="28">
      <t>ホンニン</t>
    </rPh>
    <rPh sb="29" eb="31">
      <t>ショメイ</t>
    </rPh>
    <rPh sb="32" eb="34">
      <t>キメイ</t>
    </rPh>
    <rPh sb="34" eb="36">
      <t>オウイン</t>
    </rPh>
    <phoneticPr fontId="3"/>
  </si>
  <si>
    <t>　　る場合はこの限りではありません。</t>
    <rPh sb="3" eb="5">
      <t>バアイ</t>
    </rPh>
    <rPh sb="8" eb="9">
      <t>カギ</t>
    </rPh>
    <phoneticPr fontId="3"/>
  </si>
  <si>
    <t>備考１　「使用する者の別」の欄には、選挙運動のために使用する事務員にあっては「事務員」と、専ら公職</t>
    <rPh sb="0" eb="2">
      <t>ビコウ</t>
    </rPh>
    <phoneticPr fontId="3"/>
  </si>
  <si>
    <t>　　　いては、その旨を「備考」欄に記載してください。</t>
    <phoneticPr fontId="3"/>
  </si>
  <si>
    <t xml:space="preserve"> 　　 状の提示又は提出及び当該代理人の本人確認書類の提示又は提出を行ってください。ただし、候補者本</t>
    <rPh sb="4" eb="5">
      <t>ジョウ</t>
    </rPh>
    <rPh sb="6" eb="8">
      <t>テイジ</t>
    </rPh>
    <rPh sb="8" eb="9">
      <t>マタ</t>
    </rPh>
    <rPh sb="10" eb="12">
      <t>テイシュツ</t>
    </rPh>
    <rPh sb="12" eb="13">
      <t>オヨ</t>
    </rPh>
    <rPh sb="14" eb="16">
      <t>トウガイ</t>
    </rPh>
    <rPh sb="16" eb="19">
      <t>ダイリニン</t>
    </rPh>
    <rPh sb="20" eb="22">
      <t>ホンニン</t>
    </rPh>
    <rPh sb="22" eb="24">
      <t>カクニン</t>
    </rPh>
    <rPh sb="24" eb="26">
      <t>ショルイ</t>
    </rPh>
    <rPh sb="27" eb="29">
      <t>テイジ</t>
    </rPh>
    <rPh sb="29" eb="30">
      <t>マタ</t>
    </rPh>
    <rPh sb="31" eb="33">
      <t>テイシュツ</t>
    </rPh>
    <rPh sb="34" eb="35">
      <t>オコナ</t>
    </rPh>
    <rPh sb="46" eb="49">
      <t>コウホシャ</t>
    </rPh>
    <rPh sb="49" eb="50">
      <t>ボン</t>
    </rPh>
    <phoneticPr fontId="3"/>
  </si>
  <si>
    <t>　　　人の署名や記名押印がある場合はこの限りではありません。</t>
    <rPh sb="3" eb="4">
      <t>ヒト</t>
    </rPh>
    <rPh sb="5" eb="7">
      <t>ショメイ</t>
    </rPh>
    <rPh sb="8" eb="10">
      <t>キメイ</t>
    </rPh>
    <rPh sb="10" eb="12">
      <t>オウイン</t>
    </rPh>
    <rPh sb="15" eb="17">
      <t>バアイ</t>
    </rPh>
    <rPh sb="20" eb="21">
      <t>カギ</t>
    </rPh>
    <phoneticPr fontId="3"/>
  </si>
  <si>
    <t>　青森県選挙管理委員会委員長　畑　井　義　德　殿</t>
    <rPh sb="1" eb="4">
      <t>アオモリケン</t>
    </rPh>
    <rPh sb="4" eb="6">
      <t>センキョ</t>
    </rPh>
    <rPh sb="6" eb="8">
      <t>カンリ</t>
    </rPh>
    <rPh sb="8" eb="11">
      <t>イインカイ</t>
    </rPh>
    <rPh sb="11" eb="14">
      <t>イインチョウ</t>
    </rPh>
    <rPh sb="15" eb="16">
      <t>ハタケ</t>
    </rPh>
    <rPh sb="17" eb="18">
      <t>イ</t>
    </rPh>
    <rPh sb="19" eb="20">
      <t>タダシ</t>
    </rPh>
    <rPh sb="21" eb="22">
      <t>トク</t>
    </rPh>
    <rPh sb="23" eb="24">
      <t>ドノ</t>
    </rPh>
    <phoneticPr fontId="3"/>
  </si>
  <si>
    <t>（備考）候補者本人が申請する場合には、本人確認書類の提示又は提出を、代理人が</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</si>
  <si>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申請する場合には、委任状の提示又は提出及び当該代理人の本人確認書類の提示</t>
    <rPh sb="2" eb="4">
      <t>シンセイ</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</si>
  <si>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（備考）候補者本人が申し出る場合には、本人確認書類の提示又は提出を、代理人が</t>
    <rPh sb="1" eb="3">
      <t>ビコウ</t>
    </rPh>
    <rPh sb="4" eb="7">
      <t>コウホシャ</t>
    </rPh>
    <rPh sb="7" eb="9">
      <t>ホンニン</t>
    </rPh>
    <rPh sb="10" eb="11">
      <t>モウ</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</si>
  <si>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申し出る場合には、委任状の提示又は提出及び当該代理人の本人確認書類の提示</t>
    <rPh sb="2" eb="3">
      <t>モウ</t>
    </rPh>
    <rPh sb="4" eb="5">
      <t>デ</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</si>
  <si>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の</t>
    <phoneticPr fontId="3"/>
  </si>
  <si>
    <t>（備考）候補者氏名は記名押印又は署名とし、署名は必ず候補者本人が自署してください。</t>
    <rPh sb="1" eb="3">
      <t>ビコウ</t>
    </rPh>
    <rPh sb="4" eb="7">
      <t>コウホシャ</t>
    </rPh>
    <rPh sb="7" eb="9">
      <t>シメイ</t>
    </rPh>
    <rPh sb="10" eb="12">
      <t>キメイ</t>
    </rPh>
    <rPh sb="12" eb="14">
      <t>オウイン</t>
    </rPh>
    <rPh sb="14" eb="15">
      <t>マタ</t>
    </rPh>
    <rPh sb="16" eb="18">
      <t>ショメイ</t>
    </rPh>
    <rPh sb="21" eb="23">
      <t>ショメイ</t>
    </rPh>
    <rPh sb="24" eb="25">
      <t>カナラ</t>
    </rPh>
    <rPh sb="26" eb="29">
      <t>コウホシャ</t>
    </rPh>
    <rPh sb="29" eb="31">
      <t>ホンニン</t>
    </rPh>
    <rPh sb="32" eb="34">
      <t>ジショ</t>
    </rPh>
    <phoneticPr fontId="3"/>
  </si>
  <si>
    <t>　上記の者は、</t>
    <rPh sb="1" eb="3">
      <t>ジョウキ</t>
    </rPh>
    <rPh sb="4" eb="5">
      <t>シャ</t>
    </rPh>
    <phoneticPr fontId="3"/>
  </si>
  <si>
    <t>　（貼付したもののほか、同じ写真を二枚添付してください。）</t>
    <rPh sb="2" eb="4">
      <t>ハリツケ</t>
    </rPh>
    <rPh sb="12" eb="13">
      <t>オナ</t>
    </rPh>
    <rPh sb="14" eb="16">
      <t>シャシン</t>
    </rPh>
    <rPh sb="17" eb="19">
      <t>ニマイ</t>
    </rPh>
    <rPh sb="19" eb="21">
      <t>テンプ</t>
    </rPh>
    <phoneticPr fontId="3"/>
  </si>
  <si>
    <t>　　４　候補者本人が届け出る場合には、本人確認書類の提示又は提出を、代理人が届け出る</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rPh sb="40" eb="41">
      <t>デ</t>
    </rPh>
    <phoneticPr fontId="3"/>
  </si>
  <si>
    <t>　　　場合には、委任状の提示又は提出及び本人確認書類の提示又は提出を行ってください。</t>
    <rPh sb="3" eb="5">
      <t>バアイ</t>
    </rPh>
    <rPh sb="8" eb="11">
      <t>イニンジョウ</t>
    </rPh>
    <rPh sb="12" eb="14">
      <t>テイジ</t>
    </rPh>
    <rPh sb="14" eb="15">
      <t>マタ</t>
    </rPh>
    <rPh sb="16" eb="18">
      <t>テイシュツ</t>
    </rPh>
    <rPh sb="18" eb="19">
      <t>オヨ</t>
    </rPh>
    <rPh sb="20" eb="22">
      <t>ホンニン</t>
    </rPh>
    <rPh sb="22" eb="24">
      <t>カクニン</t>
    </rPh>
    <rPh sb="24" eb="26">
      <t>ショルイ</t>
    </rPh>
    <rPh sb="27" eb="29">
      <t>テイジ</t>
    </rPh>
    <rPh sb="29" eb="30">
      <t>マタ</t>
    </rPh>
    <rPh sb="31" eb="33">
      <t>テイシュツ</t>
    </rPh>
    <rPh sb="34" eb="35">
      <t>オコナ</t>
    </rPh>
    <phoneticPr fontId="3"/>
  </si>
  <si>
    <t>　　　ただし、候補者本人の署名や記名押印がある場合はこの限りではありません。</t>
    <rPh sb="7" eb="10">
      <t>コウホシャ</t>
    </rPh>
    <rPh sb="10" eb="12">
      <t>ホンニン</t>
    </rPh>
    <rPh sb="13" eb="15">
      <t>ショメイ</t>
    </rPh>
    <rPh sb="16" eb="18">
      <t>キメイ</t>
    </rPh>
    <rPh sb="18" eb="20">
      <t>オウイン</t>
    </rPh>
    <rPh sb="23" eb="25">
      <t>バアイ</t>
    </rPh>
    <rPh sb="28" eb="29">
      <t>カギ</t>
    </rPh>
    <phoneticPr fontId="3"/>
  </si>
  <si>
    <t xml:space="preserve">      (2) (1)以外の場合                                            　16,100円</t>
    <phoneticPr fontId="3"/>
  </si>
  <si>
    <t>　　　定する１台に限られていますので、その指定した１台のみについて記載してください。</t>
    <phoneticPr fontId="3"/>
  </si>
  <si>
    <t>　　４　契約業者等（法人の場合は代表者）本人が提出する場合には、本人確認書類の提示</t>
    <rPh sb="4" eb="6">
      <t>ケイヤク</t>
    </rPh>
    <rPh sb="6" eb="8">
      <t>ギョウシャ</t>
    </rPh>
    <rPh sb="8" eb="9">
      <t>トウ</t>
    </rPh>
    <rPh sb="10" eb="12">
      <t>ホウジン</t>
    </rPh>
    <rPh sb="13" eb="15">
      <t>バアイ</t>
    </rPh>
    <rPh sb="16" eb="19">
      <t>ダイヒョウシャ</t>
    </rPh>
    <rPh sb="20" eb="22">
      <t>ホンニン</t>
    </rPh>
    <rPh sb="23" eb="25">
      <t>テイシュツ</t>
    </rPh>
    <rPh sb="27" eb="29">
      <t>バアイ</t>
    </rPh>
    <rPh sb="32" eb="34">
      <t>ホンニン</t>
    </rPh>
    <rPh sb="34" eb="36">
      <t>カクニン</t>
    </rPh>
    <rPh sb="36" eb="38">
      <t>ショルイ</t>
    </rPh>
    <rPh sb="39" eb="41">
      <t>テイジ</t>
    </rPh>
    <phoneticPr fontId="3"/>
  </si>
  <si>
    <t>　　　又は提出を、代理人が提出する場合には、委任状の提示又は提出及び当該代理人の本</t>
    <rPh sb="3" eb="4">
      <t>マタ</t>
    </rPh>
    <rPh sb="5" eb="7">
      <t>テイシュツ</t>
    </rPh>
    <rPh sb="9" eb="12">
      <t>ダイリニン</t>
    </rPh>
    <rPh sb="13" eb="15">
      <t>テイシュツ</t>
    </rPh>
    <rPh sb="17" eb="19">
      <t>バアイ</t>
    </rPh>
    <rPh sb="22" eb="25">
      <t>イニンジョウ</t>
    </rPh>
    <rPh sb="26" eb="28">
      <t>テイジ</t>
    </rPh>
    <rPh sb="28" eb="29">
      <t>マタ</t>
    </rPh>
    <rPh sb="30" eb="32">
      <t>テイシュツ</t>
    </rPh>
    <rPh sb="32" eb="33">
      <t>オヨ</t>
    </rPh>
    <rPh sb="34" eb="36">
      <t>トウガイ</t>
    </rPh>
    <rPh sb="36" eb="39">
      <t>ダイリニン</t>
    </rPh>
    <rPh sb="40" eb="41">
      <t>ホン</t>
    </rPh>
    <phoneticPr fontId="3"/>
  </si>
  <si>
    <t>　　　人確認書類の提示又は提出を行ってください。ただし、契約業者等（法人の場合は代</t>
    <rPh sb="3" eb="4">
      <t>ヒト</t>
    </rPh>
    <rPh sb="4" eb="6">
      <t>カクニン</t>
    </rPh>
    <rPh sb="6" eb="8">
      <t>ショルイ</t>
    </rPh>
    <rPh sb="9" eb="11">
      <t>テイジ</t>
    </rPh>
    <rPh sb="11" eb="12">
      <t>マタ</t>
    </rPh>
    <rPh sb="13" eb="15">
      <t>テイシュツ</t>
    </rPh>
    <rPh sb="16" eb="17">
      <t>オコナ</t>
    </rPh>
    <rPh sb="28" eb="30">
      <t>ケイヤク</t>
    </rPh>
    <rPh sb="30" eb="32">
      <t>ギョウシャ</t>
    </rPh>
    <rPh sb="32" eb="33">
      <t>トウ</t>
    </rPh>
    <rPh sb="34" eb="36">
      <t>ホウジン</t>
    </rPh>
    <rPh sb="37" eb="39">
      <t>バアイ</t>
    </rPh>
    <rPh sb="40" eb="41">
      <t>ダイ</t>
    </rPh>
    <phoneticPr fontId="3"/>
  </si>
  <si>
    <t>　　　表者）本人の署名や記名押印がある場合はこの限りではありません。</t>
    <rPh sb="3" eb="4">
      <t>ヒョウ</t>
    </rPh>
    <rPh sb="4" eb="5">
      <t>シャ</t>
    </rPh>
    <rPh sb="6" eb="8">
      <t>ホンニン</t>
    </rPh>
    <rPh sb="9" eb="11">
      <t>ショメイ</t>
    </rPh>
    <rPh sb="12" eb="14">
      <t>キメイ</t>
    </rPh>
    <rPh sb="14" eb="16">
      <t>オウイン</t>
    </rPh>
    <rPh sb="19" eb="21">
      <t>バアイ</t>
    </rPh>
    <rPh sb="24" eb="25">
      <t>カギ</t>
    </rPh>
    <phoneticPr fontId="3"/>
  </si>
  <si>
    <t>前回までの累積金額（a）</t>
    <rPh sb="0" eb="2">
      <t>ゼンカイ</t>
    </rPh>
    <rPh sb="5" eb="7">
      <t>ルイセキ</t>
    </rPh>
    <rPh sb="7" eb="9">
      <t>キンガク</t>
    </rPh>
    <phoneticPr fontId="3"/>
  </si>
  <si>
    <t>今回の購入金額（b）</t>
    <rPh sb="0" eb="2">
      <t>コンカイ</t>
    </rPh>
    <rPh sb="3" eb="5">
      <t>コウニュウ</t>
    </rPh>
    <rPh sb="5" eb="7">
      <t>キンガク</t>
    </rPh>
    <phoneticPr fontId="3"/>
  </si>
  <si>
    <t>燃料代（a）＋（b）</t>
    <rPh sb="0" eb="3">
      <t>ネンリョウダイ</t>
    </rPh>
    <phoneticPr fontId="3"/>
  </si>
  <si>
    <t xml:space="preserve">    ５　候補者本人が提出する場合には、本人確認書類の提示又は提出を、代理人が提出す</t>
    <rPh sb="6" eb="9">
      <t>コウホシャ</t>
    </rPh>
    <rPh sb="9" eb="11">
      <t>ホンニン</t>
    </rPh>
    <rPh sb="12" eb="14">
      <t>テイシュツ</t>
    </rPh>
    <rPh sb="16" eb="18">
      <t>バアイ</t>
    </rPh>
    <rPh sb="21" eb="23">
      <t>ホンニン</t>
    </rPh>
    <rPh sb="23" eb="25">
      <t>カクニン</t>
    </rPh>
    <rPh sb="25" eb="27">
      <t>ショルイ</t>
    </rPh>
    <rPh sb="28" eb="30">
      <t>テイジ</t>
    </rPh>
    <rPh sb="30" eb="31">
      <t>マタ</t>
    </rPh>
    <rPh sb="32" eb="34">
      <t>テイシュツ</t>
    </rPh>
    <rPh sb="36" eb="39">
      <t>ダイリニン</t>
    </rPh>
    <rPh sb="40" eb="42">
      <t>テイシュツ</t>
    </rPh>
    <phoneticPr fontId="3"/>
  </si>
  <si>
    <t>　　　る場合には、委任状の提示又は提出及び当該代理人の本人確認書類の提示又は提出を</t>
    <rPh sb="4" eb="6">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6">
      <t>テイジ</t>
    </rPh>
    <rPh sb="36" eb="37">
      <t>マタ</t>
    </rPh>
    <rPh sb="38" eb="40">
      <t>テイシュツ</t>
    </rPh>
    <phoneticPr fontId="3"/>
  </si>
  <si>
    <t>　　　行ってください。ただし、候補者本人の署名や記名押印がある場合はこの限りではあ</t>
    <rPh sb="3" eb="4">
      <t>オコナ</t>
    </rPh>
    <rPh sb="15" eb="18">
      <t>コウホシャ</t>
    </rPh>
    <rPh sb="18" eb="20">
      <t>ホンニン</t>
    </rPh>
    <rPh sb="21" eb="23">
      <t>ショメイ</t>
    </rPh>
    <rPh sb="24" eb="26">
      <t>キメイ</t>
    </rPh>
    <rPh sb="26" eb="28">
      <t>オウイン</t>
    </rPh>
    <rPh sb="31" eb="33">
      <t>バアイ</t>
    </rPh>
    <rPh sb="36" eb="37">
      <t>カギ</t>
    </rPh>
    <phoneticPr fontId="3"/>
  </si>
  <si>
    <t>　　　りません。</t>
    <phoneticPr fontId="3"/>
  </si>
  <si>
    <t>青森県選挙管理委員会委員長　畑　井　義　德　</t>
    <rPh sb="0" eb="3">
      <t>アオモリケン</t>
    </rPh>
    <rPh sb="3" eb="5">
      <t>センキョ</t>
    </rPh>
    <rPh sb="5" eb="7">
      <t>カンリ</t>
    </rPh>
    <rPh sb="7" eb="10">
      <t>イインカイ</t>
    </rPh>
    <rPh sb="10" eb="13">
      <t>イインチョウ</t>
    </rPh>
    <rPh sb="14" eb="15">
      <t>ハタケ</t>
    </rPh>
    <rPh sb="16" eb="17">
      <t>イ</t>
    </rPh>
    <rPh sb="18" eb="19">
      <t>タダシ</t>
    </rPh>
    <rPh sb="20" eb="21">
      <t>トク</t>
    </rPh>
    <phoneticPr fontId="3"/>
  </si>
  <si>
    <t>備考１　契約届出書には、契約書の写しを添付してください。</t>
    <phoneticPr fontId="3"/>
  </si>
  <si>
    <t>　　２　候補者本人が届け出る場合には、本人確認書類の提示又は提出を、代理人が届け</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phoneticPr fontId="3"/>
  </si>
  <si>
    <t>　　　出る場合には、委任状の提示又は提出及び当該代理人の本人確認書類の提示又は提</t>
    <rPh sb="3" eb="4">
      <t>デ</t>
    </rPh>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</si>
  <si>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ダ</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</si>
  <si>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ではありません。</t>
    <phoneticPr fontId="3"/>
  </si>
  <si>
    <t>前回までの累積枚数（a）</t>
    <rPh sb="0" eb="2">
      <t>ゼンカイ</t>
    </rPh>
    <rPh sb="5" eb="7">
      <t>ルイセキ</t>
    </rPh>
    <rPh sb="7" eb="9">
      <t>マイスウ</t>
    </rPh>
    <phoneticPr fontId="3"/>
  </si>
  <si>
    <t>今回の枚数（b）</t>
    <rPh sb="0" eb="2">
      <t>コンカイ</t>
    </rPh>
    <rPh sb="3" eb="5">
      <t>マイスウ</t>
    </rPh>
    <rPh sb="5" eb="6">
      <t>キンガク</t>
    </rPh>
    <phoneticPr fontId="3"/>
  </si>
  <si>
    <t>枚数計（a）＋（b）</t>
    <rPh sb="0" eb="2">
      <t>マイスウ</t>
    </rPh>
    <rPh sb="2" eb="3">
      <t>ケイ</t>
    </rPh>
    <phoneticPr fontId="3"/>
  </si>
  <si>
    <t>　　　けるためのものです。</t>
    <phoneticPr fontId="3"/>
  </si>
  <si>
    <t>　　　も含めて記載してください。</t>
    <phoneticPr fontId="3"/>
  </si>
  <si>
    <t>　　　する場合には、委任状の提示又は提出及び当該代理人の本人確認書類の提示又は提</t>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</si>
  <si>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２　候補者本人が届け出る場合には、本人確認書類の提示又は提出を、代理人が届け</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phoneticPr fontId="3"/>
  </si>
  <si>
    <t>　　　出る場合には、委任状の提示又は提出及び当該代理人の本人確認書類の提示又は提</t>
    <rPh sb="3" eb="4">
      <t>デ</t>
    </rPh>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</si>
  <si>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デ</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</si>
  <si>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ではありません。</t>
    <phoneticPr fontId="3"/>
  </si>
  <si>
    <t>備考１　この申請書は、ビラ作成業者ごとに別々に候補者から青森県選挙管理委員会に提</t>
    <phoneticPr fontId="3"/>
  </si>
  <si>
    <t>　　　出してください。</t>
    <rPh sb="3" eb="4">
      <t>ダ</t>
    </rPh>
    <phoneticPr fontId="3"/>
  </si>
  <si>
    <t xml:space="preserve">    ２　この申請書は、ビラ作成枚数について公費負担の対象となるものの確認を受ける</t>
    <phoneticPr fontId="3"/>
  </si>
  <si>
    <t>　　　ためのものです。</t>
    <phoneticPr fontId="3"/>
  </si>
  <si>
    <t xml:space="preserve">    ３　「前回までの累積枚数」には、他のビラ作成業者によって作成された枚数をも含</t>
    <phoneticPr fontId="3"/>
  </si>
  <si>
    <t xml:space="preserve">    ４　候補者本人が提出する場合には、本人確認書類の提示又は提出を、代理人が提出</t>
    <rPh sb="6" eb="9">
      <t>コウホシャ</t>
    </rPh>
    <rPh sb="9" eb="11">
      <t>ホンニン</t>
    </rPh>
    <rPh sb="12" eb="14">
      <t>テイシュツ</t>
    </rPh>
    <rPh sb="16" eb="18">
      <t>バアイ</t>
    </rPh>
    <rPh sb="21" eb="23">
      <t>ホンニン</t>
    </rPh>
    <rPh sb="23" eb="25">
      <t>カクニン</t>
    </rPh>
    <rPh sb="25" eb="27">
      <t>ショルイ</t>
    </rPh>
    <rPh sb="28" eb="30">
      <t>テイジ</t>
    </rPh>
    <rPh sb="30" eb="31">
      <t>マタ</t>
    </rPh>
    <rPh sb="32" eb="34">
      <t>テイシュツ</t>
    </rPh>
    <rPh sb="36" eb="39">
      <t>ダイリニン</t>
    </rPh>
    <rPh sb="40" eb="42">
      <t>テイシュツ</t>
    </rPh>
    <phoneticPr fontId="3"/>
  </si>
  <si>
    <t>　　　する場合には、委任状の提示又は提出及び当該代理人の本人確認書類の提示又は提</t>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</si>
  <si>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ダ</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</si>
  <si>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xml:space="preserve">    ２　この確認書を受領したビラ作成業者は、公費の支払の請求をする場合には、ビラ</t>
    <phoneticPr fontId="3"/>
  </si>
  <si>
    <t>　　　作成証明書とともに当該確認書を請求書に添付してください。</t>
    <rPh sb="3" eb="5">
      <t>サクセイ</t>
    </rPh>
    <phoneticPr fontId="3"/>
  </si>
  <si>
    <t xml:space="preserve">    ３　この確認書に記載された候補者について供託物が没収された場合には、ビラ作成</t>
    <phoneticPr fontId="3"/>
  </si>
  <si>
    <t>　　　業者は、青森県に支払を請求することはできません。</t>
    <rPh sb="3" eb="5">
      <t>ギョウシャ</t>
    </rPh>
    <phoneticPr fontId="3"/>
  </si>
  <si>
    <t>7.73円（単価）×当該作成枚数＝限度額</t>
    <rPh sb="4" eb="5">
      <t>エン</t>
    </rPh>
    <rPh sb="6" eb="8">
      <t>タンカ</t>
    </rPh>
    <rPh sb="10" eb="12">
      <t>トウガイ</t>
    </rPh>
    <rPh sb="12" eb="14">
      <t>サクセイ</t>
    </rPh>
    <rPh sb="14" eb="16">
      <t>マイスウ</t>
    </rPh>
    <rPh sb="17" eb="19">
      <t>ゲンド</t>
    </rPh>
    <rPh sb="19" eb="20">
      <t>ガク</t>
    </rPh>
    <phoneticPr fontId="3"/>
  </si>
  <si>
    <t>386,500円＋5.18円×（当該作成枚数－50,000）</t>
    <rPh sb="13" eb="14">
      <t>エン</t>
    </rPh>
    <rPh sb="16" eb="18">
      <t>トウガイ</t>
    </rPh>
    <rPh sb="18" eb="20">
      <t>サクセイ</t>
    </rPh>
    <rPh sb="20" eb="22">
      <t>マイスウ</t>
    </rPh>
    <phoneticPr fontId="3"/>
  </si>
  <si>
    <t>7.73円</t>
    <rPh sb="4" eb="5">
      <t>エン</t>
    </rPh>
    <phoneticPr fontId="3"/>
  </si>
  <si>
    <t>　　４　候補者本人が提出する場合には、本人確認書類の提示又は提出を、代理人が提出</t>
    <rPh sb="4" eb="7">
      <t>コウホシャ</t>
    </rPh>
    <rPh sb="7" eb="9">
      <t>ホンニン</t>
    </rPh>
    <rPh sb="10" eb="12">
      <t>テイシュツ</t>
    </rPh>
    <rPh sb="14" eb="16">
      <t>バアイ</t>
    </rPh>
    <rPh sb="19" eb="21">
      <t>ホンニン</t>
    </rPh>
    <rPh sb="21" eb="23">
      <t>カクニン</t>
    </rPh>
    <rPh sb="23" eb="25">
      <t>ショルイ</t>
    </rPh>
    <rPh sb="26" eb="28">
      <t>テイジ</t>
    </rPh>
    <rPh sb="28" eb="29">
      <t>マタ</t>
    </rPh>
    <rPh sb="30" eb="32">
      <t>テイシュツ</t>
    </rPh>
    <rPh sb="34" eb="37">
      <t>ダイリニン</t>
    </rPh>
    <rPh sb="38" eb="40">
      <t>テイシュツ</t>
    </rPh>
    <phoneticPr fontId="3"/>
  </si>
  <si>
    <t>備考１　この申請書は、ポスター作成業者ごとに別々に候補者から青森県選挙管理委員会</t>
    <phoneticPr fontId="3"/>
  </si>
  <si>
    <t xml:space="preserve">    ２　この申請書は、ポスター作成枚数について公費負担の対象となるものの確認を受</t>
    <phoneticPr fontId="3"/>
  </si>
  <si>
    <t xml:space="preserve">    ３　「前回までの累積枚数」には、他のポスター作成業者によって作成された枚数を</t>
    <phoneticPr fontId="3"/>
  </si>
  <si>
    <t>＝単価(１１９円)</t>
    <phoneticPr fontId="3"/>
  </si>
  <si>
    <t>単価（１１９円）×確認された作成枚数＝限度額</t>
    <rPh sb="6" eb="7">
      <t>エン</t>
    </rPh>
    <phoneticPr fontId="3"/>
  </si>
  <si>
    <t>は、車輌の賃貸借について次のとおり契約を締結する。</t>
    <rPh sb="2" eb="4">
      <t>シャリョウ</t>
    </rPh>
    <rPh sb="5" eb="8">
      <t>チンタイシャク</t>
    </rPh>
    <phoneticPr fontId="3"/>
  </si>
  <si>
    <t>◎　押印欄がない場合であっても、本人確認書類等の提示又は提出がない場合、署名又は押印が必要な様式もありますので御注意ください。</t>
    <rPh sb="2" eb="4">
      <t>オウイン</t>
    </rPh>
    <rPh sb="4" eb="5">
      <t>ラン</t>
    </rPh>
    <rPh sb="8" eb="10">
      <t>バアイ</t>
    </rPh>
    <rPh sb="16" eb="18">
      <t>ホンニン</t>
    </rPh>
    <rPh sb="18" eb="20">
      <t>カクニン</t>
    </rPh>
    <rPh sb="20" eb="22">
      <t>ショルイ</t>
    </rPh>
    <rPh sb="22" eb="23">
      <t>トウ</t>
    </rPh>
    <rPh sb="24" eb="26">
      <t>テイジ</t>
    </rPh>
    <rPh sb="26" eb="27">
      <t>マタ</t>
    </rPh>
    <rPh sb="28" eb="30">
      <t>テイシュツ</t>
    </rPh>
    <rPh sb="33" eb="35">
      <t>バアイ</t>
    </rPh>
    <rPh sb="36" eb="38">
      <t>ショメイ</t>
    </rPh>
    <rPh sb="38" eb="39">
      <t>マタ</t>
    </rPh>
    <rPh sb="40" eb="42">
      <t>オウイン</t>
    </rPh>
    <rPh sb="43" eb="45">
      <t>ヒツヨウ</t>
    </rPh>
    <rPh sb="46" eb="48">
      <t>ヨウシキ</t>
    </rPh>
    <rPh sb="55" eb="58">
      <t>ゴチュウイ</t>
    </rPh>
    <phoneticPr fontId="3"/>
  </si>
  <si>
    <t>◎　提出に当たっては、「立候補の手引」をよくお読みください。</t>
    <rPh sb="2" eb="4">
      <t>テイシュツ</t>
    </rPh>
    <rPh sb="5" eb="6">
      <t>ア</t>
    </rPh>
    <rPh sb="12" eb="15">
      <t>リッコウホ</t>
    </rPh>
    <rPh sb="16" eb="18">
      <t>テビ</t>
    </rPh>
    <rPh sb="23" eb="24">
      <t>ヨ</t>
    </rPh>
    <phoneticPr fontId="3"/>
  </si>
  <si>
    <t>（注）　この申請書を提出するときは、併せて当該呼称が戸籍簿に記載された氏名に</t>
    <phoneticPr fontId="3"/>
  </si>
  <si>
    <t xml:space="preserve">      代わるものとして広く通用していることを証するに足りる資料を提示しなけれ</t>
    <rPh sb="6" eb="7">
      <t>カ</t>
    </rPh>
    <phoneticPr fontId="3"/>
  </si>
  <si>
    <t>　　　ばなりません。</t>
    <phoneticPr fontId="3"/>
  </si>
  <si>
    <t>（備考）候補者本人が申請する場合には、本人確認書類の提示又は提出を、代理人</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</si>
  <si>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が申請する場合には、委任状の提示又は提出及び当該代理人の本人確認書類の</t>
    <rPh sb="3" eb="5">
      <t>シンセイ</t>
    </rPh>
    <rPh sb="7" eb="9">
      <t>バアイ</t>
    </rPh>
    <rPh sb="12" eb="15">
      <t>イニンジョウ</t>
    </rPh>
    <rPh sb="16" eb="18">
      <t>テイジ</t>
    </rPh>
    <rPh sb="18" eb="19">
      <t>マタ</t>
    </rPh>
    <rPh sb="20" eb="22">
      <t>テイシュツ</t>
    </rPh>
    <rPh sb="22" eb="23">
      <t>オヨ</t>
    </rPh>
    <rPh sb="24" eb="26">
      <t>トウガイ</t>
    </rPh>
    <rPh sb="26" eb="29">
      <t>ダイリニン</t>
    </rPh>
    <rPh sb="30" eb="32">
      <t>ホンニン</t>
    </rPh>
    <rPh sb="32" eb="34">
      <t>カクニン</t>
    </rPh>
    <rPh sb="34" eb="36">
      <t>ショルイ</t>
    </rPh>
    <phoneticPr fontId="3"/>
  </si>
  <si>
    <t>　　提示又は提出を行ってください。ただし、候補者本人の署名や記名押印がある</t>
    <rPh sb="2" eb="4">
      <t>テイジ</t>
    </rPh>
    <rPh sb="4" eb="5">
      <t>マタ</t>
    </rPh>
    <rPh sb="6" eb="8">
      <t>テイシュツ</t>
    </rPh>
    <rPh sb="9" eb="10">
      <t>オコナ</t>
    </rPh>
    <rPh sb="21" eb="24">
      <t>コウホシャ</t>
    </rPh>
    <rPh sb="24" eb="26">
      <t>ホンニン</t>
    </rPh>
    <rPh sb="27" eb="29">
      <t>ショメイ</t>
    </rPh>
    <rPh sb="30" eb="32">
      <t>キメイ</t>
    </rPh>
    <rPh sb="32" eb="34">
      <t>オウイン</t>
    </rPh>
    <phoneticPr fontId="3"/>
  </si>
  <si>
    <t>　　場合はこの限りではありません。</t>
    <rPh sb="2" eb="4">
      <t>バアイ</t>
    </rPh>
    <rPh sb="7" eb="8">
      <t>カギ</t>
    </rPh>
    <phoneticPr fontId="3"/>
  </si>
  <si>
    <t>（備考）候補者本人が申請する場合には、本人確認書類の提示又は提出を、代理人が申請</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rPh sb="38" eb="40">
      <t>シンセイ</t>
    </rPh>
    <phoneticPr fontId="3"/>
  </si>
  <si>
    <t>　　する場合には、委任状の提示又は提出及び当該代理人の本人確認書類の提示又は提出</t>
    <rPh sb="4" eb="6">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5">
      <t>テイ</t>
    </rPh>
    <rPh sb="35" eb="36">
      <t>シメ</t>
    </rPh>
    <rPh sb="36" eb="37">
      <t>マタ</t>
    </rPh>
    <rPh sb="38" eb="40">
      <t>テイシュツ</t>
    </rPh>
    <phoneticPr fontId="3"/>
  </si>
  <si>
    <t>　　を行ってください。ただし、候補者本人の署名や記名押印がある場合はこの限りでは</t>
    <rPh sb="3" eb="4">
      <t>オコナ</t>
    </rPh>
    <rPh sb="15" eb="18">
      <t>コウホシャ</t>
    </rPh>
    <rPh sb="18" eb="20">
      <t>ホンニン</t>
    </rPh>
    <rPh sb="21" eb="23">
      <t>ショメイ</t>
    </rPh>
    <rPh sb="24" eb="26">
      <t>キメイ</t>
    </rPh>
    <rPh sb="26" eb="28">
      <t>オウイン</t>
    </rPh>
    <rPh sb="31" eb="33">
      <t>バアイ</t>
    </rPh>
    <rPh sb="36" eb="37">
      <t>カギ</t>
    </rPh>
    <phoneticPr fontId="3"/>
  </si>
  <si>
    <t>　　ありません。</t>
    <phoneticPr fontId="3"/>
  </si>
  <si>
    <t>備考１　この確認書は、燃料代について確認を受けた候補者から燃料供給業者に提出して</t>
    <phoneticPr fontId="3"/>
  </si>
  <si>
    <t xml:space="preserve">　　　ください。 </t>
    <phoneticPr fontId="3"/>
  </si>
  <si>
    <t>　　２　この確認書を受領した燃料供給業者は、公費の支払の請求をする場合には、選挙</t>
    <phoneticPr fontId="3"/>
  </si>
  <si>
    <t>　　　運動用自動車使用証明書（燃料）とともに当該確認書を請求書に添付してください。</t>
    <rPh sb="3" eb="5">
      <t>ウンドウ</t>
    </rPh>
    <phoneticPr fontId="3"/>
  </si>
  <si>
    <t>　　　なお、公費の支払の請求ができるのは、この確認書に記載された選挙運動用自動車</t>
    <rPh sb="6" eb="8">
      <t>コウヒ</t>
    </rPh>
    <rPh sb="9" eb="11">
      <t>シハラ</t>
    </rPh>
    <rPh sb="12" eb="14">
      <t>セイキュウ</t>
    </rPh>
    <rPh sb="23" eb="26">
      <t>カクニンショ</t>
    </rPh>
    <rPh sb="27" eb="29">
      <t>キサイ</t>
    </rPh>
    <rPh sb="32" eb="34">
      <t>センキョ</t>
    </rPh>
    <rPh sb="34" eb="37">
      <t>ウンドウヨウ</t>
    </rPh>
    <rPh sb="37" eb="40">
      <t>ジドウシャ</t>
    </rPh>
    <phoneticPr fontId="3"/>
  </si>
  <si>
    <t>　　　への燃料の供給に限られています。</t>
    <rPh sb="5" eb="7">
      <t>ネンリョウ</t>
    </rPh>
    <rPh sb="8" eb="10">
      <t>キョウキュウ</t>
    </rPh>
    <rPh sb="11" eb="12">
      <t>カギ</t>
    </rPh>
    <phoneticPr fontId="3"/>
  </si>
  <si>
    <t xml:space="preserve">    ３　この確認書に記載された候補者について供託物が没収された場合には、燃料供給</t>
    <phoneticPr fontId="3"/>
  </si>
  <si>
    <t>　　　業者は青森県に支払を請求することはできません。</t>
    <rPh sb="3" eb="5">
      <t>ギョウシャ</t>
    </rPh>
    <phoneticPr fontId="3"/>
  </si>
  <si>
    <t>　　　担の限度額は、次のとおりです。</t>
    <rPh sb="3" eb="4">
      <t>タン</t>
    </rPh>
    <phoneticPr fontId="3"/>
  </si>
  <si>
    <t>備考１　この証明書は、作成の実績に基づいて、ポスター作成業者ごとに別々に作成し、候補</t>
    <rPh sb="11" eb="13">
      <t>サクセイ</t>
    </rPh>
    <rPh sb="14" eb="16">
      <t>ジッセキ</t>
    </rPh>
    <rPh sb="17" eb="18">
      <t>モト</t>
    </rPh>
    <phoneticPr fontId="3"/>
  </si>
  <si>
    <t>　　　者からポスター作成業者に提出してください。</t>
    <rPh sb="3" eb="4">
      <t>シャ</t>
    </rPh>
    <phoneticPr fontId="3"/>
  </si>
  <si>
    <t xml:space="preserve">    ２　ポスター作成業者が青森県に支払を請求するときは、この証明書を請求書に添付して</t>
    <phoneticPr fontId="3"/>
  </si>
  <si>
    <t xml:space="preserve">    ３　この証明書を発行した候補者について供託物が没収された場合には、ポスター作成業　　</t>
    <phoneticPr fontId="3"/>
  </si>
  <si>
    <t xml:space="preserve">    ４　１人の候補者を通じて公費負担の対象となる枚数及びそれぞれの契約に基づく公費負</t>
    <phoneticPr fontId="3"/>
  </si>
  <si>
    <t xml:space="preserve">    単価は、１リットル当たり　　　　　円（税込み）とし、期間中の供給総量に単価を乗じ</t>
    <phoneticPr fontId="3"/>
  </si>
  <si>
    <t>　た金額とする。</t>
    <phoneticPr fontId="3"/>
  </si>
  <si>
    <t>　  この契約に基づく契約金額については、乙は、青森県に対し請求するものとし、甲はこれ</t>
    <phoneticPr fontId="3"/>
  </si>
  <si>
    <t>　に必要な手続きを遅滞なく行うものとする。</t>
    <phoneticPr fontId="3"/>
  </si>
  <si>
    <t xml:space="preserve">    なお、青森県に請求する金額が、契約金額に満たないときは、甲は乙に対し、不足額を速</t>
    <phoneticPr fontId="3"/>
  </si>
  <si>
    <t>　やかに支払うものとする。</t>
    <phoneticPr fontId="3"/>
  </si>
  <si>
    <t xml:space="preserve">    ただし、甲が公職選挙法第９３条（供託物の没収）の規定に該当した場合は、乙は青森県</t>
    <phoneticPr fontId="3"/>
  </si>
  <si>
    <t>　には請求できない。</t>
    <phoneticPr fontId="3"/>
  </si>
  <si>
    <t>Ｒ５青森県知事選挙立候補届出に係る提出書類作成支援ソフト（本人届出用）</t>
    <rPh sb="2" eb="5">
      <t>アオモリケン</t>
    </rPh>
    <rPh sb="5" eb="7">
      <t>チジ</t>
    </rPh>
    <rPh sb="7" eb="9">
      <t>センキョ</t>
    </rPh>
    <rPh sb="9" eb="12">
      <t>リッコウホ</t>
    </rPh>
    <rPh sb="12" eb="14">
      <t>トドケデ</t>
    </rPh>
    <rPh sb="15" eb="16">
      <t>カカ</t>
    </rPh>
    <rPh sb="17" eb="19">
      <t>テイシュツ</t>
    </rPh>
    <rPh sb="19" eb="21">
      <t>ショルイ</t>
    </rPh>
    <rPh sb="21" eb="23">
      <t>サクセイ</t>
    </rPh>
    <rPh sb="23" eb="25">
      <t>シエン</t>
    </rPh>
    <rPh sb="29" eb="31">
      <t>ホンニン</t>
    </rPh>
    <rPh sb="31" eb="33">
      <t>トドケデ</t>
    </rPh>
    <rPh sb="33" eb="34">
      <t>ヨウ</t>
    </rPh>
    <phoneticPr fontId="11"/>
  </si>
  <si>
    <t>令和5年6月4日執行青森県知事選挙</t>
    <rPh sb="0" eb="2">
      <t>レイワ</t>
    </rPh>
    <rPh sb="3" eb="4">
      <t>ネン</t>
    </rPh>
    <rPh sb="5" eb="6">
      <t>ガツ</t>
    </rPh>
    <rPh sb="7" eb="8">
      <t>ニチ</t>
    </rPh>
    <rPh sb="8" eb="10">
      <t>シッコウ</t>
    </rPh>
    <rPh sb="10" eb="13">
      <t>アオモリケン</t>
    </rPh>
    <rPh sb="13" eb="15">
      <t>チジ</t>
    </rPh>
    <rPh sb="15" eb="17">
      <t>センキョ</t>
    </rPh>
    <phoneticPr fontId="3"/>
  </si>
  <si>
    <t>青森県知事選挙候補者届出書（本人届出）</t>
    <rPh sb="0" eb="3">
      <t>アオモリケン</t>
    </rPh>
    <rPh sb="3" eb="5">
      <t>チジ</t>
    </rPh>
    <rPh sb="5" eb="7">
      <t>センキョ</t>
    </rPh>
    <phoneticPr fontId="3"/>
  </si>
  <si>
    <t>　青森県知事選挙　選挙長　畑井　義德　殿</t>
    <rPh sb="1" eb="4">
      <t>アオモリケン</t>
    </rPh>
    <rPh sb="4" eb="6">
      <t>チジ</t>
    </rPh>
    <rPh sb="6" eb="8">
      <t>センキョ</t>
    </rPh>
    <rPh sb="9" eb="11">
      <t>センキョ</t>
    </rPh>
    <rPh sb="11" eb="12">
      <t>チョウ</t>
    </rPh>
    <rPh sb="13" eb="15">
      <t>ハタイ</t>
    </rPh>
    <rPh sb="16" eb="17">
      <t>タダシ</t>
    </rPh>
    <rPh sb="17" eb="18">
      <t>トク</t>
    </rPh>
    <rPh sb="19" eb="20">
      <t>ドノ</t>
    </rPh>
    <phoneticPr fontId="3"/>
  </si>
  <si>
    <t>　　　青森県知事選挙　選挙長　畑井　義德　殿</t>
    <rPh sb="3" eb="6">
      <t>アオモリケン</t>
    </rPh>
    <rPh sb="6" eb="8">
      <t>チジ</t>
    </rPh>
    <rPh sb="8" eb="10">
      <t>センキョ</t>
    </rPh>
    <rPh sb="11" eb="13">
      <t>センキョ</t>
    </rPh>
    <rPh sb="13" eb="14">
      <t>チョウ</t>
    </rPh>
    <rPh sb="15" eb="17">
      <t>ハタイ</t>
    </rPh>
    <rPh sb="18" eb="19">
      <t>タダシ</t>
    </rPh>
    <rPh sb="19" eb="20">
      <t>トク</t>
    </rPh>
    <rPh sb="21" eb="22">
      <t>ドノ</t>
    </rPh>
    <phoneticPr fontId="3"/>
  </si>
  <si>
    <t>２　公職選挙法第８６条の４第４項に規定する政党その他の政治団体の証明書を有し</t>
    <rPh sb="36" eb="37">
      <t>ユウ</t>
    </rPh>
    <phoneticPr fontId="3"/>
  </si>
  <si>
    <t>　ない者は、「党派」欄に「無所属」と記載しなければなりません。</t>
    <rPh sb="3" eb="4">
      <t>シャ</t>
    </rPh>
    <rPh sb="7" eb="8">
      <t>トウ</t>
    </rPh>
    <rPh sb="10" eb="11">
      <t>ラン</t>
    </rPh>
    <rPh sb="13" eb="16">
      <t>ムショゾク</t>
    </rPh>
    <rPh sb="18" eb="20">
      <t>キサイ</t>
    </rPh>
    <phoneticPr fontId="3"/>
  </si>
  <si>
    <t>　私は、公職選挙法第８６条の８第１項、第８７条第１項、第８７条の２、第２５１条</t>
    <rPh sb="27" eb="28">
      <t>ダイ</t>
    </rPh>
    <rPh sb="30" eb="31">
      <t>ジョウ</t>
    </rPh>
    <phoneticPr fontId="3"/>
  </si>
  <si>
    <t>の２又は第２５１条の３の規定により、令和５年６月４日執行の青森県知事選挙におい</t>
    <rPh sb="18" eb="20">
      <t>レイワ</t>
    </rPh>
    <rPh sb="29" eb="32">
      <t>アオモリケン</t>
    </rPh>
    <rPh sb="32" eb="34">
      <t>チジ</t>
    </rPh>
    <rPh sb="34" eb="36">
      <t>センキョ</t>
    </rPh>
    <phoneticPr fontId="3"/>
  </si>
  <si>
    <t>て候補者となることができない者でないことを誓います。</t>
    <rPh sb="1" eb="3">
      <t>コウホ</t>
    </rPh>
    <phoneticPr fontId="3"/>
  </si>
  <si>
    <t>令和５年　　月　　日</t>
    <rPh sb="6" eb="7">
      <t>ツキ</t>
    </rPh>
    <rPh sb="9" eb="10">
      <t>ニチ</t>
    </rPh>
    <phoneticPr fontId="3"/>
  </si>
  <si>
    <t>　令和５年６月４日執行の青森県知事選挙において、公職選挙法施行令第８９条第５</t>
    <rPh sb="1" eb="3">
      <t>レイワ</t>
    </rPh>
    <rPh sb="4" eb="5">
      <t>ネン</t>
    </rPh>
    <rPh sb="6" eb="7">
      <t>ガツ</t>
    </rPh>
    <rPh sb="12" eb="15">
      <t>アオモリケン</t>
    </rPh>
    <rPh sb="15" eb="17">
      <t>チジ</t>
    </rPh>
    <rPh sb="17" eb="19">
      <t>センキョ</t>
    </rPh>
    <rPh sb="29" eb="32">
      <t>セコウレイ</t>
    </rPh>
    <rPh sb="32" eb="33">
      <t>ダイ</t>
    </rPh>
    <rPh sb="35" eb="36">
      <t>ジョウ</t>
    </rPh>
    <rPh sb="36" eb="37">
      <t>ダイ</t>
    </rPh>
    <phoneticPr fontId="3"/>
  </si>
  <si>
    <t>項において準用する第８８条第８項の規定により上記の呼称を通称として認定された</t>
    <rPh sb="28" eb="30">
      <t>ツウショウ</t>
    </rPh>
    <rPh sb="33" eb="35">
      <t>ニンテイ</t>
    </rPh>
    <phoneticPr fontId="3"/>
  </si>
  <si>
    <t>く申請します。</t>
    <phoneticPr fontId="3"/>
  </si>
  <si>
    <t>青森県知事選挙候補者（党派</t>
    <rPh sb="0" eb="3">
      <t>アオモリケン</t>
    </rPh>
    <rPh sb="3" eb="5">
      <t>チジ</t>
    </rPh>
    <rPh sb="5" eb="7">
      <t>センキョ</t>
    </rPh>
    <rPh sb="7" eb="10">
      <t>コウホシャ</t>
    </rPh>
    <rPh sb="11" eb="13">
      <t>トウハ</t>
    </rPh>
    <phoneticPr fontId="3"/>
  </si>
  <si>
    <t>　令和５年６月４日執行の青森県知事選挙における選挙立会人となるべきことを</t>
    <rPh sb="1" eb="3">
      <t>レイワ</t>
    </rPh>
    <rPh sb="4" eb="5">
      <t>ネン</t>
    </rPh>
    <rPh sb="6" eb="7">
      <t>ガツ</t>
    </rPh>
    <rPh sb="8" eb="9">
      <t>ニチ</t>
    </rPh>
    <rPh sb="12" eb="15">
      <t>アオモリケン</t>
    </rPh>
    <rPh sb="15" eb="17">
      <t>チジ</t>
    </rPh>
    <rPh sb="17" eb="19">
      <t>センキョ</t>
    </rPh>
    <phoneticPr fontId="3"/>
  </si>
  <si>
    <t>承諾します。</t>
    <phoneticPr fontId="3"/>
  </si>
  <si>
    <t>青森県知事選挙候補者（党派</t>
    <rPh sb="0" eb="3">
      <t>アオモリケン</t>
    </rPh>
    <rPh sb="3" eb="5">
      <t>チジ</t>
    </rPh>
    <rPh sb="7" eb="10">
      <t>コウホシャ</t>
    </rPh>
    <rPh sb="11" eb="13">
      <t>トウハ</t>
    </rPh>
    <phoneticPr fontId="3"/>
  </si>
  <si>
    <t>青森県知事選挙候補者（党派</t>
    <rPh sb="0" eb="2">
      <t>アオモリ</t>
    </rPh>
    <rPh sb="2" eb="5">
      <t>ケンチジ</t>
    </rPh>
    <rPh sb="5" eb="7">
      <t>センキョ</t>
    </rPh>
    <rPh sb="7" eb="10">
      <t>コウホシャ</t>
    </rPh>
    <rPh sb="11" eb="13">
      <t>トウハ</t>
    </rPh>
    <phoneticPr fontId="3"/>
  </si>
  <si>
    <t>　令和５年６月４日執行の青森県知事選挙における開票立会人となるべきことを</t>
    <rPh sb="12" eb="15">
      <t>アオモリケン</t>
    </rPh>
    <rPh sb="15" eb="17">
      <t>チジ</t>
    </rPh>
    <rPh sb="17" eb="19">
      <t>センキョ</t>
    </rPh>
    <rPh sb="23" eb="25">
      <t>カイヒョウ</t>
    </rPh>
    <phoneticPr fontId="3"/>
  </si>
  <si>
    <t>青森県知事選挙候補者</t>
    <rPh sb="3" eb="5">
      <t>チジ</t>
    </rPh>
    <rPh sb="7" eb="10">
      <t>コウホシャ</t>
    </rPh>
    <phoneticPr fontId="3"/>
  </si>
  <si>
    <t>青森県知事選挙候補者</t>
    <rPh sb="0" eb="3">
      <t>アオモリケン</t>
    </rPh>
    <rPh sb="3" eb="5">
      <t>チジ</t>
    </rPh>
    <rPh sb="7" eb="10">
      <t>コウホシャ</t>
    </rPh>
    <phoneticPr fontId="3"/>
  </si>
  <si>
    <t>令和５年　　月　　日　</t>
    <rPh sb="0" eb="2">
      <t>レイワ</t>
    </rPh>
    <rPh sb="3" eb="4">
      <t>ネン</t>
    </rPh>
    <rPh sb="6" eb="7">
      <t>ツキ</t>
    </rPh>
    <rPh sb="9" eb="10">
      <t>ヒ</t>
    </rPh>
    <phoneticPr fontId="3"/>
  </si>
  <si>
    <t>青森県知事選挙候補者</t>
    <rPh sb="0" eb="3">
      <t>アオモリケン</t>
    </rPh>
    <rPh sb="3" eb="5">
      <t>チジ</t>
    </rPh>
    <rPh sb="5" eb="7">
      <t>センキョ</t>
    </rPh>
    <rPh sb="7" eb="10">
      <t>コウホシャ</t>
    </rPh>
    <phoneticPr fontId="3"/>
  </si>
  <si>
    <t>令和５年　　月　　日　</t>
    <rPh sb="0" eb="2">
      <t>レイワ</t>
    </rPh>
    <rPh sb="3" eb="4">
      <t>ネン</t>
    </rPh>
    <rPh sb="4" eb="5">
      <t>ヘイネン</t>
    </rPh>
    <rPh sb="6" eb="7">
      <t>ツキ</t>
    </rPh>
    <rPh sb="9" eb="10">
      <t>ヒ</t>
    </rPh>
    <phoneticPr fontId="3"/>
  </si>
  <si>
    <t>　令和５年６月４日執行の青森県知事選挙における候補者の出納責任者を下記の</t>
    <rPh sb="1" eb="3">
      <t>レイワ</t>
    </rPh>
    <rPh sb="4" eb="5">
      <t>ネン</t>
    </rPh>
    <rPh sb="6" eb="7">
      <t>ガツ</t>
    </rPh>
    <rPh sb="8" eb="9">
      <t>ニチ</t>
    </rPh>
    <rPh sb="12" eb="15">
      <t>アオモリケン</t>
    </rPh>
    <rPh sb="15" eb="17">
      <t>チジ</t>
    </rPh>
    <rPh sb="17" eb="19">
      <t>センキョ</t>
    </rPh>
    <rPh sb="27" eb="29">
      <t>スイトウ</t>
    </rPh>
    <rPh sb="29" eb="32">
      <t>セキニンシャ</t>
    </rPh>
    <rPh sb="33" eb="35">
      <t>カキ</t>
    </rPh>
    <phoneticPr fontId="3"/>
  </si>
  <si>
    <t>とおり選任したので届け出ます。</t>
    <phoneticPr fontId="3"/>
  </si>
  <si>
    <t>令和５年　　月　　日</t>
    <rPh sb="0" eb="2">
      <t>レイワ</t>
    </rPh>
    <rPh sb="3" eb="4">
      <t>ネン</t>
    </rPh>
    <rPh sb="6" eb="7">
      <t>ツキ</t>
    </rPh>
    <rPh sb="9" eb="10">
      <t>ヒ</t>
    </rPh>
    <phoneticPr fontId="3"/>
  </si>
  <si>
    <t>　令和５年６月４日執行の青森県知事選挙における候補者の出納責任者について、</t>
    <rPh sb="1" eb="3">
      <t>レイワ</t>
    </rPh>
    <rPh sb="12" eb="15">
      <t>アオモリケン</t>
    </rPh>
    <rPh sb="15" eb="17">
      <t>チジ</t>
    </rPh>
    <rPh sb="17" eb="19">
      <t>センキョ</t>
    </rPh>
    <rPh sb="29" eb="32">
      <t>セキニンシャ</t>
    </rPh>
    <phoneticPr fontId="3"/>
  </si>
  <si>
    <t>下記のとおり異動があったので届け出ます。</t>
    <rPh sb="6" eb="8">
      <t>イドウ</t>
    </rPh>
    <phoneticPr fontId="3"/>
  </si>
  <si>
    <t>青森県知事選挙候補者</t>
    <rPh sb="0" eb="2">
      <t>アオモリ</t>
    </rPh>
    <rPh sb="2" eb="5">
      <t>ケンチジ</t>
    </rPh>
    <rPh sb="5" eb="7">
      <t>センキョ</t>
    </rPh>
    <rPh sb="7" eb="10">
      <t>コウホシャ</t>
    </rPh>
    <phoneticPr fontId="3"/>
  </si>
  <si>
    <t>　　２　既に届け出た者につき、その者に係る使用する期間中、その者に代えて異なる者を届け出る場合にお</t>
    <phoneticPr fontId="3"/>
  </si>
  <si>
    <t>　　３　候補者本人が届け出る場合には、本人確認書類の提示又は提出を、代理人が届け出る場合には、委任</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rPh sb="40" eb="41">
      <t>デ</t>
    </rPh>
    <rPh sb="42" eb="44">
      <t>バアイ</t>
    </rPh>
    <rPh sb="47" eb="49">
      <t>イニン</t>
    </rPh>
    <phoneticPr fontId="3"/>
  </si>
  <si>
    <t>令和５年　月　日から</t>
    <rPh sb="5" eb="6">
      <t>ツキ</t>
    </rPh>
    <rPh sb="7" eb="8">
      <t>ヒ</t>
    </rPh>
    <phoneticPr fontId="3"/>
  </si>
  <si>
    <t>令和５年　月　日まで</t>
    <rPh sb="5" eb="6">
      <t>ツキ</t>
    </rPh>
    <rPh sb="7" eb="8">
      <t>ヒ</t>
    </rPh>
    <phoneticPr fontId="3"/>
  </si>
  <si>
    <t>　公職選挙法第１６８条第１項の規定により、令和５年６月４日執行の青森県知事</t>
    <rPh sb="1" eb="3">
      <t>コウショク</t>
    </rPh>
    <rPh sb="3" eb="6">
      <t>センキョホウ</t>
    </rPh>
    <rPh sb="11" eb="12">
      <t>ダイ</t>
    </rPh>
    <rPh sb="13" eb="14">
      <t>コウ</t>
    </rPh>
    <rPh sb="21" eb="23">
      <t>レイワ</t>
    </rPh>
    <rPh sb="32" eb="35">
      <t>アオモリケン</t>
    </rPh>
    <rPh sb="35" eb="37">
      <t>チジ</t>
    </rPh>
    <phoneticPr fontId="3"/>
  </si>
  <si>
    <t>選挙における選挙公報の掲載を受けたいので、下記のとおり申請します。</t>
    <rPh sb="27" eb="29">
      <t>シンセイ</t>
    </rPh>
    <phoneticPr fontId="3"/>
  </si>
  <si>
    <t>　令和５年　　月　　日申請した選挙公報の掲載文を修正したいので、修正した掲載文</t>
    <rPh sb="1" eb="3">
      <t>レイワ</t>
    </rPh>
    <phoneticPr fontId="3"/>
  </si>
  <si>
    <t>令和５年　月　　日</t>
    <rPh sb="0" eb="2">
      <t>レイワ</t>
    </rPh>
    <rPh sb="3" eb="4">
      <t>ネン</t>
    </rPh>
    <rPh sb="5" eb="6">
      <t>ガツ</t>
    </rPh>
    <rPh sb="8" eb="9">
      <t>ニチ</t>
    </rPh>
    <phoneticPr fontId="3"/>
  </si>
  <si>
    <t>　令和５年　　月　　日申請した選挙公報の掲載文を撤回したいので、申請します。</t>
    <rPh sb="1" eb="3">
      <t>レイワ</t>
    </rPh>
    <phoneticPr fontId="3"/>
  </si>
  <si>
    <t>令和５年　　月　　日</t>
    <rPh sb="0" eb="2">
      <t>レイワ</t>
    </rPh>
    <rPh sb="3" eb="4">
      <t>ネン</t>
    </rPh>
    <rPh sb="4" eb="5">
      <t>ヘイネン</t>
    </rPh>
    <rPh sb="6" eb="7">
      <t>ツキ</t>
    </rPh>
    <rPh sb="9" eb="10">
      <t>ヒ</t>
    </rPh>
    <phoneticPr fontId="3"/>
  </si>
  <si>
    <t>令和５年　　月　　日</t>
    <rPh sb="0" eb="2">
      <t>レイワ</t>
    </rPh>
    <rPh sb="3" eb="4">
      <t>ネン</t>
    </rPh>
    <rPh sb="6" eb="7">
      <t>ツキ</t>
    </rPh>
    <rPh sb="9" eb="10">
      <t>ニチ</t>
    </rPh>
    <phoneticPr fontId="3"/>
  </si>
  <si>
    <t>　令和５年５月１８日に届出した青森県知事選挙候補者届出書の記載について、下記</t>
    <rPh sb="1" eb="3">
      <t>レイワ</t>
    </rPh>
    <rPh sb="4" eb="5">
      <t>ネン</t>
    </rPh>
    <rPh sb="6" eb="7">
      <t>ツキ</t>
    </rPh>
    <rPh sb="9" eb="10">
      <t>ニチ</t>
    </rPh>
    <rPh sb="11" eb="13">
      <t>トドケデ</t>
    </rPh>
    <rPh sb="15" eb="18">
      <t>アオモリケン</t>
    </rPh>
    <rPh sb="18" eb="20">
      <t>チジ</t>
    </rPh>
    <rPh sb="20" eb="22">
      <t>センキョ</t>
    </rPh>
    <rPh sb="22" eb="25">
      <t>コウホシャ</t>
    </rPh>
    <rPh sb="25" eb="26">
      <t>トド</t>
    </rPh>
    <rPh sb="26" eb="27">
      <t>デ</t>
    </rPh>
    <rPh sb="27" eb="28">
      <t>ショ</t>
    </rPh>
    <rPh sb="29" eb="31">
      <t>キサイ</t>
    </rPh>
    <rPh sb="36" eb="38">
      <t>カキ</t>
    </rPh>
    <phoneticPr fontId="3"/>
  </si>
  <si>
    <t>のとおり異動があったので届け出ます。</t>
    <rPh sb="4" eb="6">
      <t>イドウ</t>
    </rPh>
    <rPh sb="12" eb="13">
      <t>トド</t>
    </rPh>
    <rPh sb="14" eb="15">
      <t>デ</t>
    </rPh>
    <phoneticPr fontId="3"/>
  </si>
  <si>
    <t>　令和５年　　月　　日</t>
    <rPh sb="1" eb="3">
      <t>レイワ</t>
    </rPh>
    <rPh sb="4" eb="5">
      <t>ネン</t>
    </rPh>
    <rPh sb="7" eb="8">
      <t>ツキ</t>
    </rPh>
    <rPh sb="10" eb="11">
      <t>ニチ</t>
    </rPh>
    <phoneticPr fontId="3"/>
  </si>
  <si>
    <t>令和５年６月４日執行の青森県知事選挙における届出等について、私に代わって届出</t>
    <rPh sb="0" eb="2">
      <t>レイワ</t>
    </rPh>
    <rPh sb="3" eb="4">
      <t>ネン</t>
    </rPh>
    <rPh sb="5" eb="6">
      <t>ガツ</t>
    </rPh>
    <rPh sb="7" eb="8">
      <t>ヒ</t>
    </rPh>
    <rPh sb="8" eb="10">
      <t>シッコウ</t>
    </rPh>
    <rPh sb="11" eb="14">
      <t>アオモリケン</t>
    </rPh>
    <rPh sb="14" eb="16">
      <t>チジ</t>
    </rPh>
    <rPh sb="16" eb="18">
      <t>センキョ</t>
    </rPh>
    <rPh sb="22" eb="24">
      <t>トドケデ</t>
    </rPh>
    <rPh sb="24" eb="25">
      <t>トウ</t>
    </rPh>
    <rPh sb="30" eb="31">
      <t>ワタシ</t>
    </rPh>
    <rPh sb="32" eb="33">
      <t>カ</t>
    </rPh>
    <rPh sb="36" eb="38">
      <t>トドケデ</t>
    </rPh>
    <phoneticPr fontId="3"/>
  </si>
  <si>
    <t>等に関する事務を行うものであることを証明します。</t>
    <rPh sb="0" eb="1">
      <t>トウ</t>
    </rPh>
    <rPh sb="2" eb="3">
      <t>カン</t>
    </rPh>
    <rPh sb="5" eb="7">
      <t>ジム</t>
    </rPh>
    <rPh sb="8" eb="9">
      <t>オコナ</t>
    </rPh>
    <rPh sb="18" eb="20">
      <t>ショウメイ</t>
    </rPh>
    <phoneticPr fontId="3"/>
  </si>
  <si>
    <t>令和５年６月４日執行青森県知事選挙 政見放送申込書</t>
    <rPh sb="0" eb="2">
      <t>レイワ</t>
    </rPh>
    <rPh sb="3" eb="4">
      <t>ネン</t>
    </rPh>
    <rPh sb="5" eb="6">
      <t>ガツ</t>
    </rPh>
    <rPh sb="7" eb="8">
      <t>ニチ</t>
    </rPh>
    <rPh sb="8" eb="10">
      <t>シッコウ</t>
    </rPh>
    <rPh sb="10" eb="13">
      <t>アオモリケン</t>
    </rPh>
    <rPh sb="13" eb="15">
      <t>チジ</t>
    </rPh>
    <rPh sb="15" eb="17">
      <t>センキョ</t>
    </rPh>
    <rPh sb="18" eb="20">
      <t>セイケン</t>
    </rPh>
    <rPh sb="20" eb="22">
      <t>ホウソウ</t>
    </rPh>
    <rPh sb="22" eb="25">
      <t>モウシコミショ</t>
    </rPh>
    <phoneticPr fontId="3"/>
  </si>
  <si>
    <t>有　・</t>
    <rPh sb="0" eb="1">
      <t>ユウ</t>
    </rPh>
    <phoneticPr fontId="3"/>
  </si>
  <si>
    <t>　無</t>
    <rPh sb="1" eb="2">
      <t>ム</t>
    </rPh>
    <phoneticPr fontId="3"/>
  </si>
  <si>
    <t>（いずれかに○を付してください。）</t>
    <rPh sb="8" eb="9">
      <t>フ</t>
    </rPh>
    <phoneticPr fontId="3"/>
  </si>
  <si>
    <t>（一社）青森県ろうあ協会　　　　　017-728-2279</t>
    <rPh sb="1" eb="2">
      <t>イチ</t>
    </rPh>
    <rPh sb="2" eb="3">
      <t>シャ</t>
    </rPh>
    <rPh sb="4" eb="7">
      <t>アオモリケン</t>
    </rPh>
    <rPh sb="10" eb="12">
      <t>キョウカイ</t>
    </rPh>
    <phoneticPr fontId="3"/>
  </si>
  <si>
    <t>ﾌﾘｶﾞﾅ</t>
    <phoneticPr fontId="3"/>
  </si>
  <si>
    <t>通訳士自宅等TEL</t>
    <rPh sb="0" eb="2">
      <t>ツウヤク</t>
    </rPh>
    <rPh sb="2" eb="3">
      <t>シ</t>
    </rPh>
    <rPh sb="3" eb="6">
      <t>ジタクトウ</t>
    </rPh>
    <phoneticPr fontId="3"/>
  </si>
  <si>
    <t>手話通訳の</t>
    <rPh sb="0" eb="2">
      <t>シュワ</t>
    </rPh>
    <rPh sb="2" eb="4">
      <t>ツウヤク</t>
    </rPh>
    <phoneticPr fontId="3"/>
  </si>
  <si>
    <t>申込み</t>
    <rPh sb="0" eb="2">
      <t>モウシコ</t>
    </rPh>
    <phoneticPr fontId="3"/>
  </si>
  <si>
    <t>手話通訳を付与
する場合の
手話通訳士</t>
    <rPh sb="0" eb="2">
      <t>シュワ</t>
    </rPh>
    <rPh sb="2" eb="4">
      <t>ツウヤク</t>
    </rPh>
    <rPh sb="5" eb="7">
      <t>フヨ</t>
    </rPh>
    <rPh sb="10" eb="12">
      <t>バアイ</t>
    </rPh>
    <rPh sb="14" eb="16">
      <t>シュワ</t>
    </rPh>
    <rPh sb="16" eb="19">
      <t>ツウヤクシ</t>
    </rPh>
    <phoneticPr fontId="3"/>
  </si>
  <si>
    <t>　上記のとおり政見放送の申込みをします。なお、手話通訳士の選定については候補者自ら</t>
    <rPh sb="1" eb="3">
      <t>ジョウキ</t>
    </rPh>
    <rPh sb="7" eb="9">
      <t>セイケン</t>
    </rPh>
    <rPh sb="9" eb="11">
      <t>ホウソウ</t>
    </rPh>
    <rPh sb="12" eb="14">
      <t>モウシコ</t>
    </rPh>
    <rPh sb="23" eb="25">
      <t>シュワ</t>
    </rPh>
    <rPh sb="25" eb="28">
      <t>ツウヤクシ</t>
    </rPh>
    <rPh sb="29" eb="31">
      <t>センテイ</t>
    </rPh>
    <rPh sb="36" eb="39">
      <t>コウホシャ</t>
    </rPh>
    <rPh sb="39" eb="40">
      <t>ミズカ</t>
    </rPh>
    <phoneticPr fontId="3"/>
  </si>
  <si>
    <t>が行ったものであり、手話通訳の内容の責任については全て候補者にあることを確認します。</t>
    <rPh sb="25" eb="26">
      <t>スベ</t>
    </rPh>
    <phoneticPr fontId="3"/>
  </si>
  <si>
    <t>氏　　名
連絡場所</t>
    <rPh sb="0" eb="1">
      <t>ウジ</t>
    </rPh>
    <rPh sb="3" eb="4">
      <t>ナ</t>
    </rPh>
    <rPh sb="6" eb="8">
      <t>レンラク</t>
    </rPh>
    <rPh sb="8" eb="10">
      <t>バショ</t>
    </rPh>
    <phoneticPr fontId="3"/>
  </si>
  <si>
    <t>　青森県</t>
    <rPh sb="1" eb="4">
      <t>アオモリケン</t>
    </rPh>
    <phoneticPr fontId="3"/>
  </si>
  <si>
    <t>令和５年　月　　　　日</t>
    <rPh sb="0" eb="2">
      <t>レイワ</t>
    </rPh>
    <rPh sb="5" eb="6">
      <t>ツキ</t>
    </rPh>
    <rPh sb="10" eb="11">
      <t>ヒ</t>
    </rPh>
    <phoneticPr fontId="3"/>
  </si>
  <si>
    <t>一　当該選挙の告示があった日までに、この経歴書を提出してください。</t>
    <rPh sb="0" eb="1">
      <t>１</t>
    </rPh>
    <rPh sb="2" eb="4">
      <t>トウガイ</t>
    </rPh>
    <rPh sb="4" eb="6">
      <t>センキョ</t>
    </rPh>
    <rPh sb="7" eb="9">
      <t>コクジ</t>
    </rPh>
    <rPh sb="13" eb="14">
      <t>ヒ</t>
    </rPh>
    <rPh sb="20" eb="23">
      <t>ケイレキショ</t>
    </rPh>
    <rPh sb="24" eb="26">
      <t>テイシュツ</t>
    </rPh>
    <phoneticPr fontId="3"/>
  </si>
  <si>
    <t>よる政見放送のために行う録音（録画）に録音物を使用したいので申請します。</t>
    <rPh sb="2" eb="4">
      <t>セイケン</t>
    </rPh>
    <rPh sb="4" eb="6">
      <t>ホウソウ</t>
    </rPh>
    <rPh sb="10" eb="11">
      <t>オコナ</t>
    </rPh>
    <rPh sb="12" eb="14">
      <t>ロクオン</t>
    </rPh>
    <rPh sb="15" eb="17">
      <t>ロクガ</t>
    </rPh>
    <rPh sb="19" eb="21">
      <t>ロクオン</t>
    </rPh>
    <rPh sb="21" eb="22">
      <t>ブツ</t>
    </rPh>
    <rPh sb="23" eb="25">
      <t>シヨウ</t>
    </rPh>
    <phoneticPr fontId="3"/>
  </si>
  <si>
    <t>　４　所属党派欄には、候補者届出書の党派名と一致する党派名を記載してください。</t>
    <rPh sb="3" eb="5">
      <t>ショゾク</t>
    </rPh>
    <rPh sb="5" eb="7">
      <t>トウハ</t>
    </rPh>
    <rPh sb="7" eb="8">
      <t>ラン</t>
    </rPh>
    <rPh sb="11" eb="14">
      <t>コウホシャ</t>
    </rPh>
    <rPh sb="14" eb="16">
      <t>トドケデ</t>
    </rPh>
    <rPh sb="16" eb="17">
      <t>ショ</t>
    </rPh>
    <rPh sb="18" eb="20">
      <t>トウハ</t>
    </rPh>
    <rPh sb="20" eb="21">
      <t>メイ</t>
    </rPh>
    <rPh sb="22" eb="24">
      <t>イッチ</t>
    </rPh>
    <rPh sb="26" eb="28">
      <t>トウハ</t>
    </rPh>
    <rPh sb="28" eb="29">
      <t>メイ</t>
    </rPh>
    <rPh sb="30" eb="32">
      <t>キサイ</t>
    </rPh>
    <phoneticPr fontId="3"/>
  </si>
  <si>
    <t>　令和５年６月４日執行の青森県知事選挙におけるラジオ放送（テレビジョン放送）に</t>
    <rPh sb="1" eb="3">
      <t>レイワ</t>
    </rPh>
    <rPh sb="4" eb="5">
      <t>ネン</t>
    </rPh>
    <rPh sb="6" eb="7">
      <t>ガツ</t>
    </rPh>
    <rPh sb="8" eb="9">
      <t>ニチ</t>
    </rPh>
    <rPh sb="9" eb="11">
      <t>シッコウ</t>
    </rPh>
    <rPh sb="12" eb="14">
      <t>アオモリ</t>
    </rPh>
    <rPh sb="14" eb="17">
      <t>ケンチジ</t>
    </rPh>
    <rPh sb="17" eb="19">
      <t>センキョ</t>
    </rPh>
    <rPh sb="26" eb="28">
      <t>ホウソウ</t>
    </rPh>
    <rPh sb="35" eb="37">
      <t>ホウソウ</t>
    </rPh>
    <phoneticPr fontId="3"/>
  </si>
  <si>
    <t>　令和５年　　月　　日</t>
    <rPh sb="1" eb="3">
      <t>レイワ</t>
    </rPh>
    <rPh sb="4" eb="5">
      <t>ネン</t>
    </rPh>
    <rPh sb="7" eb="8">
      <t>ツキ</t>
    </rPh>
    <rPh sb="10" eb="11">
      <t>ヒ</t>
    </rPh>
    <phoneticPr fontId="3"/>
  </si>
  <si>
    <t>令和５年　月　日</t>
    <rPh sb="5" eb="6">
      <t>ツキ</t>
    </rPh>
    <rPh sb="7" eb="8">
      <t>ヒ</t>
    </rPh>
    <phoneticPr fontId="3"/>
  </si>
  <si>
    <t>令和５年　月　日</t>
    <rPh sb="5" eb="6">
      <t>ガツ</t>
    </rPh>
    <rPh sb="7" eb="8">
      <t>ヒ</t>
    </rPh>
    <phoneticPr fontId="3"/>
  </si>
  <si>
    <t>令和５年　　月　　日　</t>
    <rPh sb="6" eb="7">
      <t>ツキ</t>
    </rPh>
    <rPh sb="9" eb="10">
      <t>ヒ</t>
    </rPh>
    <phoneticPr fontId="3"/>
  </si>
  <si>
    <t>　青森県議会議員及び青森県知事の選挙における選挙運動用自動車の使用等の公営に関す</t>
    <rPh sb="1" eb="4">
      <t>アオモリケン</t>
    </rPh>
    <rPh sb="4" eb="6">
      <t>ギカイ</t>
    </rPh>
    <rPh sb="6" eb="8">
      <t>ギイン</t>
    </rPh>
    <rPh sb="8" eb="9">
      <t>オヨ</t>
    </rPh>
    <rPh sb="10" eb="13">
      <t>アオモリケン</t>
    </rPh>
    <rPh sb="13" eb="15">
      <t>チジ</t>
    </rPh>
    <rPh sb="16" eb="18">
      <t>センキョ</t>
    </rPh>
    <rPh sb="22" eb="24">
      <t>センキョ</t>
    </rPh>
    <rPh sb="24" eb="27">
      <t>ウンドウヨウ</t>
    </rPh>
    <rPh sb="27" eb="30">
      <t>ジドウシャ</t>
    </rPh>
    <rPh sb="31" eb="34">
      <t>シヨウトウ</t>
    </rPh>
    <rPh sb="35" eb="37">
      <t>コウエイ</t>
    </rPh>
    <rPh sb="38" eb="39">
      <t>カン</t>
    </rPh>
    <phoneticPr fontId="3"/>
  </si>
  <si>
    <t>る条例第４条の規定により、次の金額の支払を請求します。</t>
    <rPh sb="1" eb="3">
      <t>ジョウレイ</t>
    </rPh>
    <rPh sb="3" eb="4">
      <t>ダイ</t>
    </rPh>
    <rPh sb="5" eb="6">
      <t>ジョウ</t>
    </rPh>
    <rPh sb="7" eb="9">
      <t>キテイ</t>
    </rPh>
    <rPh sb="13" eb="14">
      <t>ツギ</t>
    </rPh>
    <rPh sb="15" eb="17">
      <t>キンガク</t>
    </rPh>
    <rPh sb="18" eb="20">
      <t>シハラ</t>
    </rPh>
    <rPh sb="21" eb="23">
      <t>セイキュウ</t>
    </rPh>
    <phoneticPr fontId="3"/>
  </si>
  <si>
    <t>令和５年　月　日</t>
    <rPh sb="7" eb="8">
      <t>ヒ</t>
    </rPh>
    <phoneticPr fontId="3"/>
  </si>
  <si>
    <t>令和５年　　月　　日　</t>
    <rPh sb="6" eb="7">
      <t>ツキ</t>
    </rPh>
    <rPh sb="9" eb="10">
      <t>ニチ</t>
    </rPh>
    <phoneticPr fontId="3"/>
  </si>
  <si>
    <t>　次の自動車燃料代につき、青森県議会議員及び青森県知事の選挙における選挙運動用自動</t>
    <rPh sb="13" eb="16">
      <t>アオモリケン</t>
    </rPh>
    <rPh sb="16" eb="18">
      <t>ギカイ</t>
    </rPh>
    <rPh sb="18" eb="20">
      <t>ギイン</t>
    </rPh>
    <rPh sb="20" eb="21">
      <t>オヨ</t>
    </rPh>
    <rPh sb="22" eb="25">
      <t>アオモリケン</t>
    </rPh>
    <rPh sb="25" eb="27">
      <t>チジ</t>
    </rPh>
    <rPh sb="28" eb="30">
      <t>センキョ</t>
    </rPh>
    <rPh sb="34" eb="36">
      <t>センキョ</t>
    </rPh>
    <rPh sb="36" eb="39">
      <t>ウンドウヨウ</t>
    </rPh>
    <rPh sb="39" eb="41">
      <t>ジドウ</t>
    </rPh>
    <phoneticPr fontId="3"/>
  </si>
  <si>
    <t>車の使用等の公営に関する条例第4条第2号ロの規定による確認を受けたいので申請します。</t>
    <rPh sb="0" eb="1">
      <t>シャ</t>
    </rPh>
    <rPh sb="2" eb="4">
      <t>シヨウ</t>
    </rPh>
    <rPh sb="4" eb="5">
      <t>トウ</t>
    </rPh>
    <rPh sb="6" eb="8">
      <t>コウエイ</t>
    </rPh>
    <rPh sb="9" eb="10">
      <t>カン</t>
    </rPh>
    <rPh sb="12" eb="14">
      <t>ジョウレイ</t>
    </rPh>
    <rPh sb="14" eb="15">
      <t>ダイ</t>
    </rPh>
    <rPh sb="16" eb="17">
      <t>ジョウ</t>
    </rPh>
    <rPh sb="17" eb="18">
      <t>ダイ</t>
    </rPh>
    <rPh sb="19" eb="20">
      <t>ゴウ</t>
    </rPh>
    <rPh sb="22" eb="24">
      <t>キテイ</t>
    </rPh>
    <rPh sb="27" eb="29">
      <t>カクニン</t>
    </rPh>
    <rPh sb="36" eb="38">
      <t>シンセイ</t>
    </rPh>
    <phoneticPr fontId="3"/>
  </si>
  <si>
    <t>る条例第4条第2号ロの規定に基づき、次の自動車燃料代は、同号ロに定める金額の範囲内</t>
    <rPh sb="1" eb="3">
      <t>ジョウレイ</t>
    </rPh>
    <rPh sb="3" eb="4">
      <t>ダイ</t>
    </rPh>
    <rPh sb="5" eb="6">
      <t>ジョウ</t>
    </rPh>
    <rPh sb="6" eb="7">
      <t>ダイ</t>
    </rPh>
    <rPh sb="8" eb="9">
      <t>ゴウ</t>
    </rPh>
    <rPh sb="11" eb="13">
      <t>キテイ</t>
    </rPh>
    <rPh sb="14" eb="15">
      <t>モト</t>
    </rPh>
    <rPh sb="18" eb="19">
      <t>ツギ</t>
    </rPh>
    <rPh sb="20" eb="23">
      <t>ジドウシャ</t>
    </rPh>
    <rPh sb="23" eb="26">
      <t>ネンリョウダイ</t>
    </rPh>
    <rPh sb="28" eb="30">
      <t>ドウゴウ</t>
    </rPh>
    <rPh sb="32" eb="33">
      <t>サダ</t>
    </rPh>
    <rPh sb="35" eb="37">
      <t>キンガク</t>
    </rPh>
    <rPh sb="38" eb="41">
      <t>ハンイナイ</t>
    </rPh>
    <phoneticPr fontId="3"/>
  </si>
  <si>
    <t>のものであることを確認する。</t>
    <rPh sb="9" eb="11">
      <t>カクニン</t>
    </rPh>
    <phoneticPr fontId="3"/>
  </si>
  <si>
    <t>　令和５年　　月　　日</t>
    <rPh sb="7" eb="8">
      <t>ツキ</t>
    </rPh>
    <rPh sb="10" eb="11">
      <t>ニチ</t>
    </rPh>
    <phoneticPr fontId="3"/>
  </si>
  <si>
    <t>　次のビラ作成枚数につき、青森県議会議員及び青森県知事の選挙における選挙運動用自</t>
    <rPh sb="13" eb="16">
      <t>アオモリケン</t>
    </rPh>
    <rPh sb="16" eb="18">
      <t>ギカイ</t>
    </rPh>
    <rPh sb="18" eb="20">
      <t>ギイン</t>
    </rPh>
    <rPh sb="20" eb="21">
      <t>オヨ</t>
    </rPh>
    <rPh sb="22" eb="25">
      <t>アオモリケン</t>
    </rPh>
    <rPh sb="25" eb="27">
      <t>チジ</t>
    </rPh>
    <rPh sb="28" eb="30">
      <t>センキョ</t>
    </rPh>
    <rPh sb="34" eb="36">
      <t>センキョ</t>
    </rPh>
    <rPh sb="36" eb="39">
      <t>ウンドウヨウ</t>
    </rPh>
    <rPh sb="39" eb="40">
      <t>ジ</t>
    </rPh>
    <phoneticPr fontId="3"/>
  </si>
  <si>
    <t>動車の使用等の公営に関する条例第８条の規定による確認を受けたいので申請します。</t>
    <rPh sb="0" eb="1">
      <t>ドウ</t>
    </rPh>
    <rPh sb="1" eb="2">
      <t>シャ</t>
    </rPh>
    <rPh sb="3" eb="5">
      <t>シヨウ</t>
    </rPh>
    <rPh sb="5" eb="6">
      <t>トウ</t>
    </rPh>
    <rPh sb="7" eb="9">
      <t>コウエイ</t>
    </rPh>
    <rPh sb="10" eb="11">
      <t>カン</t>
    </rPh>
    <rPh sb="13" eb="15">
      <t>ジョウレイ</t>
    </rPh>
    <rPh sb="15" eb="16">
      <t>ダイ</t>
    </rPh>
    <rPh sb="17" eb="18">
      <t>ジョウ</t>
    </rPh>
    <rPh sb="33" eb="35">
      <t>シンセイ</t>
    </rPh>
    <phoneticPr fontId="3"/>
  </si>
  <si>
    <t>定める枚数の範囲内のものであることを確認する。</t>
    <rPh sb="0" eb="1">
      <t>サダ</t>
    </rPh>
    <rPh sb="3" eb="5">
      <t>マイスウ</t>
    </rPh>
    <rPh sb="6" eb="9">
      <t>ハンイナイ</t>
    </rPh>
    <phoneticPr fontId="3"/>
  </si>
  <si>
    <t>備考１　この確認書は、ビラ作成枚数について確認を受けた候補者からビラ作成業者に提</t>
    <rPh sb="39" eb="40">
      <t>テイ</t>
    </rPh>
    <phoneticPr fontId="3"/>
  </si>
  <si>
    <t>　　　出してください。</t>
    <phoneticPr fontId="3"/>
  </si>
  <si>
    <t>　　＝単価(１銭未満の端数は切上げ)</t>
    <rPh sb="7" eb="8">
      <t>ゼニ</t>
    </rPh>
    <phoneticPr fontId="3"/>
  </si>
  <si>
    <t>　　当該作成枚数</t>
    <rPh sb="2" eb="4">
      <t>トウガイ</t>
    </rPh>
    <rPh sb="4" eb="6">
      <t>サクセイ</t>
    </rPh>
    <rPh sb="6" eb="8">
      <t>マイスウ</t>
    </rPh>
    <phoneticPr fontId="3"/>
  </si>
  <si>
    <t>る条例第８条の規定により、次の金額の支払を請求します。</t>
    <rPh sb="1" eb="3">
      <t>ジョウレイ</t>
    </rPh>
    <rPh sb="3" eb="4">
      <t>ダイ</t>
    </rPh>
    <rPh sb="5" eb="6">
      <t>ジョウ</t>
    </rPh>
    <rPh sb="7" eb="9">
      <t>キテイ</t>
    </rPh>
    <rPh sb="13" eb="14">
      <t>ツギ</t>
    </rPh>
    <phoneticPr fontId="3"/>
  </si>
  <si>
    <t>備考１　この請求書は、候補者から受領したビラ作成枚数確認書及びビラ作成証明書ととも</t>
    <rPh sb="22" eb="24">
      <t>サクセイ</t>
    </rPh>
    <rPh sb="24" eb="26">
      <t>マイスウ</t>
    </rPh>
    <rPh sb="26" eb="29">
      <t>カクニンショ</t>
    </rPh>
    <rPh sb="29" eb="30">
      <t>オヨ</t>
    </rPh>
    <rPh sb="33" eb="35">
      <t>サクセイ</t>
    </rPh>
    <rPh sb="35" eb="38">
      <t>ショウメイショ</t>
    </rPh>
    <phoneticPr fontId="3"/>
  </si>
  <si>
    <t>　　　に選挙の期日後速やかに提出してください。</t>
    <rPh sb="4" eb="6">
      <t>センキョ</t>
    </rPh>
    <rPh sb="7" eb="9">
      <t>キジツ</t>
    </rPh>
    <rPh sb="9" eb="10">
      <t>ゴ</t>
    </rPh>
    <rPh sb="10" eb="11">
      <t>スミ</t>
    </rPh>
    <rPh sb="14" eb="16">
      <t>テイシュツ</t>
    </rPh>
    <phoneticPr fontId="3"/>
  </si>
  <si>
    <t>　　２　この請求書には、作成したビラの見本１枚（２種類の場合には各１枚）を添付して</t>
    <rPh sb="6" eb="9">
      <t>セイキュウショ</t>
    </rPh>
    <rPh sb="12" eb="14">
      <t>サクセイ</t>
    </rPh>
    <rPh sb="19" eb="21">
      <t>ミホン</t>
    </rPh>
    <rPh sb="22" eb="23">
      <t>マイ</t>
    </rPh>
    <rPh sb="25" eb="27">
      <t>シュルイ</t>
    </rPh>
    <rPh sb="28" eb="30">
      <t>バアイ</t>
    </rPh>
    <rPh sb="32" eb="33">
      <t>カク</t>
    </rPh>
    <rPh sb="34" eb="35">
      <t>マイ</t>
    </rPh>
    <rPh sb="37" eb="39">
      <t>テンプ</t>
    </rPh>
    <phoneticPr fontId="3"/>
  </si>
  <si>
    <t xml:space="preserve">    ３　候補者が供託物を没収された場合には、青森県に支払を請求することはできません。</t>
    <phoneticPr fontId="3"/>
  </si>
  <si>
    <t>様式１２の別紙</t>
    <rPh sb="0" eb="2">
      <t>ヨウシキ</t>
    </rPh>
    <rPh sb="5" eb="7">
      <t>ベッシ</t>
    </rPh>
    <phoneticPr fontId="3"/>
  </si>
  <si>
    <t>備考１ (D)欄には、次により算出した額を記載してください。</t>
    <rPh sb="0" eb="2">
      <t>ビコウ</t>
    </rPh>
    <rPh sb="7" eb="8">
      <t>ラン</t>
    </rPh>
    <rPh sb="11" eb="12">
      <t>ツギ</t>
    </rPh>
    <rPh sb="15" eb="17">
      <t>サンシュツ</t>
    </rPh>
    <rPh sb="19" eb="20">
      <t>ガク</t>
    </rPh>
    <rPh sb="21" eb="23">
      <t>キサイ</t>
    </rPh>
    <phoneticPr fontId="3"/>
  </si>
  <si>
    <t xml:space="preserve">     (1)  確認された作成枚数が50,000枚以下の場合</t>
    <rPh sb="10" eb="12">
      <t>カクニン</t>
    </rPh>
    <rPh sb="15" eb="17">
      <t>サクセイ</t>
    </rPh>
    <rPh sb="17" eb="19">
      <t>マイスウ</t>
    </rPh>
    <rPh sb="26" eb="29">
      <t>マイイカ</t>
    </rPh>
    <phoneticPr fontId="3"/>
  </si>
  <si>
    <t xml:space="preserve">     (2)  確認された作成枚数が50,000枚を超える場合</t>
    <rPh sb="10" eb="12">
      <t>カクニン</t>
    </rPh>
    <rPh sb="15" eb="17">
      <t>サクセイ</t>
    </rPh>
    <rPh sb="17" eb="19">
      <t>マイスウ</t>
    </rPh>
    <rPh sb="26" eb="27">
      <t>マイ</t>
    </rPh>
    <rPh sb="28" eb="29">
      <t>コ</t>
    </rPh>
    <phoneticPr fontId="3"/>
  </si>
  <si>
    <t xml:space="preserve">    ２ (E)欄には、確認書により確認された作成枚数を記載してください。</t>
    <phoneticPr fontId="3"/>
  </si>
  <si>
    <t xml:space="preserve">    ３ (G)欄には、(A)欄と(D)欄とを比較して少ない方の額を記載してください。</t>
    <phoneticPr fontId="3"/>
  </si>
  <si>
    <t xml:space="preserve">    ４ (H)欄には、(B)欄と(E)欄とを比較して少ない方の枚数を記載してください。</t>
    <phoneticPr fontId="3"/>
  </si>
  <si>
    <t>令和５年　月　日</t>
    <rPh sb="0" eb="2">
      <t>レイワ</t>
    </rPh>
    <rPh sb="3" eb="4">
      <t>ネン</t>
    </rPh>
    <rPh sb="4" eb="5">
      <t>ヘイネン</t>
    </rPh>
    <rPh sb="5" eb="6">
      <t>ツキ</t>
    </rPh>
    <rPh sb="7" eb="8">
      <t>ヒ</t>
    </rPh>
    <phoneticPr fontId="3"/>
  </si>
  <si>
    <t>　次のポスター作成枚数につき、青森県議会議員及び青森県知事の選挙における選挙運動</t>
    <rPh sb="15" eb="18">
      <t>アオモリケン</t>
    </rPh>
    <rPh sb="18" eb="20">
      <t>ギカイ</t>
    </rPh>
    <rPh sb="20" eb="22">
      <t>ギイン</t>
    </rPh>
    <rPh sb="22" eb="23">
      <t>オヨ</t>
    </rPh>
    <rPh sb="24" eb="27">
      <t>アオモリケン</t>
    </rPh>
    <rPh sb="27" eb="29">
      <t>チジ</t>
    </rPh>
    <rPh sb="30" eb="32">
      <t>センキョ</t>
    </rPh>
    <rPh sb="36" eb="38">
      <t>センキョ</t>
    </rPh>
    <rPh sb="38" eb="40">
      <t>ウンドウ</t>
    </rPh>
    <phoneticPr fontId="3"/>
  </si>
  <si>
    <t>用自動車の使用等の公営に関する条例第１２条の規定による確認を受けたいので申請しま</t>
    <rPh sb="0" eb="1">
      <t>ヨウ</t>
    </rPh>
    <rPh sb="1" eb="4">
      <t>ジドウシャ</t>
    </rPh>
    <rPh sb="5" eb="7">
      <t>シヨウ</t>
    </rPh>
    <rPh sb="7" eb="8">
      <t>トウ</t>
    </rPh>
    <rPh sb="9" eb="11">
      <t>コウエイ</t>
    </rPh>
    <rPh sb="12" eb="13">
      <t>カン</t>
    </rPh>
    <rPh sb="15" eb="17">
      <t>ジョウレイ</t>
    </rPh>
    <rPh sb="17" eb="18">
      <t>ダイ</t>
    </rPh>
    <rPh sb="20" eb="21">
      <t>ジョウ</t>
    </rPh>
    <rPh sb="22" eb="24">
      <t>キテイ</t>
    </rPh>
    <rPh sb="27" eb="29">
      <t>カクニン</t>
    </rPh>
    <rPh sb="36" eb="38">
      <t>シンセイ</t>
    </rPh>
    <phoneticPr fontId="3"/>
  </si>
  <si>
    <t>す。</t>
    <phoneticPr fontId="3"/>
  </si>
  <si>
    <t>　青森県議会議員及び青森県知事の選挙における選挙運動用自動車の使用等の公営に関する条</t>
    <rPh sb="1" eb="4">
      <t>アオモリケン</t>
    </rPh>
    <rPh sb="4" eb="6">
      <t>ギカイ</t>
    </rPh>
    <rPh sb="6" eb="8">
      <t>ギイン</t>
    </rPh>
    <rPh sb="8" eb="9">
      <t>オヨ</t>
    </rPh>
    <rPh sb="10" eb="13">
      <t>アオモリケン</t>
    </rPh>
    <rPh sb="13" eb="15">
      <t>チジ</t>
    </rPh>
    <rPh sb="16" eb="18">
      <t>センキョ</t>
    </rPh>
    <rPh sb="22" eb="24">
      <t>センキョ</t>
    </rPh>
    <rPh sb="24" eb="27">
      <t>ウンドウヨウ</t>
    </rPh>
    <rPh sb="27" eb="30">
      <t>ジドウシャ</t>
    </rPh>
    <rPh sb="31" eb="33">
      <t>シヨウ</t>
    </rPh>
    <rPh sb="33" eb="34">
      <t>トウ</t>
    </rPh>
    <rPh sb="35" eb="37">
      <t>コウエイ</t>
    </rPh>
    <rPh sb="38" eb="39">
      <t>カン</t>
    </rPh>
    <rPh sb="41" eb="42">
      <t>ジョウ</t>
    </rPh>
    <phoneticPr fontId="3"/>
  </si>
  <si>
    <t>例第１２条の規定に基づき、次のポスター作成枚数は、同条に定める枚数の範囲内のものであ</t>
    <rPh sb="0" eb="1">
      <t>レイ</t>
    </rPh>
    <rPh sb="1" eb="2">
      <t>ダイ</t>
    </rPh>
    <rPh sb="4" eb="5">
      <t>ジョウ</t>
    </rPh>
    <rPh sb="6" eb="8">
      <t>キテイ</t>
    </rPh>
    <rPh sb="9" eb="10">
      <t>モト</t>
    </rPh>
    <rPh sb="13" eb="14">
      <t>ツギ</t>
    </rPh>
    <rPh sb="19" eb="21">
      <t>サクセイ</t>
    </rPh>
    <rPh sb="21" eb="23">
      <t>マイスウ</t>
    </rPh>
    <rPh sb="25" eb="27">
      <t>ドウジョウ</t>
    </rPh>
    <rPh sb="28" eb="29">
      <t>サダ</t>
    </rPh>
    <rPh sb="31" eb="33">
      <t>マイスウ</t>
    </rPh>
    <rPh sb="34" eb="37">
      <t>ハンイナイ</t>
    </rPh>
    <phoneticPr fontId="3"/>
  </si>
  <si>
    <t>ることを確認する。</t>
    <rPh sb="4" eb="6">
      <t>カクニン</t>
    </rPh>
    <phoneticPr fontId="3"/>
  </si>
  <si>
    <t>　　　者は、青森県に支払を請求することはできません。</t>
    <rPh sb="3" eb="4">
      <t>シャ</t>
    </rPh>
    <phoneticPr fontId="3"/>
  </si>
  <si>
    <t xml:space="preserve">      (1) 枚　数　　12,654枚（6,327(ポスター掲示場数)×２枚）</t>
    <rPh sb="21" eb="22">
      <t>マイ</t>
    </rPh>
    <phoneticPr fontId="3"/>
  </si>
  <si>
    <t>586,905円＋28円35銭×(ポスター掲示場数(6,327)－500)</t>
    <phoneticPr fontId="3"/>
  </si>
  <si>
    <t>ポスター掲示場数(6,327)</t>
    <phoneticPr fontId="3"/>
  </si>
  <si>
    <t>る条例第１２条の規定により、次の金額の支払を請求します。</t>
    <rPh sb="1" eb="3">
      <t>ジョウレイ</t>
    </rPh>
    <rPh sb="3" eb="4">
      <t>ダイ</t>
    </rPh>
    <rPh sb="6" eb="7">
      <t>ジョウ</t>
    </rPh>
    <rPh sb="8" eb="10">
      <t>キテイ</t>
    </rPh>
    <rPh sb="14" eb="15">
      <t>ツギ</t>
    </rPh>
    <rPh sb="16" eb="18">
      <t>キンガク</t>
    </rPh>
    <rPh sb="19" eb="21">
      <t>シハラ</t>
    </rPh>
    <rPh sb="22" eb="24">
      <t>セイキュウ</t>
    </rPh>
    <phoneticPr fontId="3"/>
  </si>
  <si>
    <t>備考１　この請求書は、候補者から受領したポスター作成枚数確認書及びポスター作成証</t>
    <rPh sb="0" eb="2">
      <t>ビコウ</t>
    </rPh>
    <rPh sb="6" eb="9">
      <t>セイキュウショ</t>
    </rPh>
    <rPh sb="11" eb="13">
      <t>コウホ</t>
    </rPh>
    <rPh sb="13" eb="14">
      <t>シャ</t>
    </rPh>
    <rPh sb="16" eb="18">
      <t>ジュリョウ</t>
    </rPh>
    <rPh sb="24" eb="26">
      <t>サクセイ</t>
    </rPh>
    <rPh sb="26" eb="28">
      <t>マイスウ</t>
    </rPh>
    <rPh sb="28" eb="31">
      <t>カクニンショ</t>
    </rPh>
    <rPh sb="31" eb="32">
      <t>オヨ</t>
    </rPh>
    <rPh sb="37" eb="39">
      <t>サクセイ</t>
    </rPh>
    <rPh sb="39" eb="40">
      <t>ショウ</t>
    </rPh>
    <phoneticPr fontId="3"/>
  </si>
  <si>
    <t>　　　明書とともに選挙の期日後速やかに提出してください。</t>
    <rPh sb="3" eb="4">
      <t>アカ</t>
    </rPh>
    <rPh sb="4" eb="5">
      <t>ショ</t>
    </rPh>
    <rPh sb="9" eb="11">
      <t>センキョ</t>
    </rPh>
    <rPh sb="12" eb="14">
      <t>キジツ</t>
    </rPh>
    <rPh sb="14" eb="15">
      <t>ゴ</t>
    </rPh>
    <rPh sb="15" eb="16">
      <t>スミ</t>
    </rPh>
    <rPh sb="19" eb="21">
      <t>テイシュツ</t>
    </rPh>
    <phoneticPr fontId="3"/>
  </si>
  <si>
    <t>　　２　候補者が供託物を没収された場合には、青森県に支払を請求することはできませ</t>
    <rPh sb="4" eb="7">
      <t>コウホシャ</t>
    </rPh>
    <rPh sb="8" eb="11">
      <t>キョウタクブツ</t>
    </rPh>
    <rPh sb="12" eb="14">
      <t>ボッシュウ</t>
    </rPh>
    <rPh sb="17" eb="19">
      <t>バアイ</t>
    </rPh>
    <rPh sb="22" eb="25">
      <t>アオモリケン</t>
    </rPh>
    <rPh sb="26" eb="28">
      <t>シハラ</t>
    </rPh>
    <rPh sb="29" eb="31">
      <t>セイキュウ</t>
    </rPh>
    <phoneticPr fontId="3"/>
  </si>
  <si>
    <t>　　　ん。</t>
    <phoneticPr fontId="3"/>
  </si>
  <si>
    <t>　　３　契約業者等（法人の場合は代表者）本人が提出する場合には、本人確認書類の提</t>
    <rPh sb="4" eb="6">
      <t>ケイヤク</t>
    </rPh>
    <rPh sb="6" eb="8">
      <t>ギョウシャ</t>
    </rPh>
    <rPh sb="8" eb="9">
      <t>トウ</t>
    </rPh>
    <rPh sb="10" eb="12">
      <t>ホウジン</t>
    </rPh>
    <rPh sb="13" eb="15">
      <t>バアイ</t>
    </rPh>
    <rPh sb="16" eb="19">
      <t>ダイヒョウシャ</t>
    </rPh>
    <rPh sb="20" eb="22">
      <t>ホンニン</t>
    </rPh>
    <rPh sb="23" eb="25">
      <t>テイシュツ</t>
    </rPh>
    <rPh sb="27" eb="29">
      <t>バアイ</t>
    </rPh>
    <rPh sb="32" eb="34">
      <t>ホンニン</t>
    </rPh>
    <rPh sb="34" eb="36">
      <t>カクニン</t>
    </rPh>
    <rPh sb="36" eb="38">
      <t>ショルイ</t>
    </rPh>
    <rPh sb="39" eb="40">
      <t>テイ</t>
    </rPh>
    <phoneticPr fontId="3"/>
  </si>
  <si>
    <t>　　　示又は提出を、代理人が提出する場合には、委任状の提示又は提出及び当該代理人</t>
    <rPh sb="3" eb="4">
      <t>シメ</t>
    </rPh>
    <rPh sb="4" eb="5">
      <t>マタ</t>
    </rPh>
    <rPh sb="6" eb="8">
      <t>テイシュツ</t>
    </rPh>
    <rPh sb="10" eb="13">
      <t>ダイリニン</t>
    </rPh>
    <rPh sb="14" eb="16">
      <t>テイシュツ</t>
    </rPh>
    <rPh sb="18" eb="20">
      <t>バアイ</t>
    </rPh>
    <rPh sb="23" eb="26">
      <t>イニンジョウ</t>
    </rPh>
    <rPh sb="27" eb="29">
      <t>テイジ</t>
    </rPh>
    <rPh sb="29" eb="30">
      <t>マタ</t>
    </rPh>
    <rPh sb="31" eb="33">
      <t>テイシュツ</t>
    </rPh>
    <rPh sb="33" eb="34">
      <t>オヨ</t>
    </rPh>
    <rPh sb="35" eb="37">
      <t>トウガイ</t>
    </rPh>
    <rPh sb="37" eb="40">
      <t>ダイリニン</t>
    </rPh>
    <phoneticPr fontId="3"/>
  </si>
  <si>
    <t>　　　の本人確認書類の提示又は提出を行ってください。ただし、契約業者等（法人の場</t>
    <rPh sb="4" eb="6">
      <t>ホンニン</t>
    </rPh>
    <rPh sb="6" eb="8">
      <t>カクニン</t>
    </rPh>
    <rPh sb="8" eb="10">
      <t>ショルイ</t>
    </rPh>
    <rPh sb="11" eb="13">
      <t>テイジ</t>
    </rPh>
    <rPh sb="13" eb="14">
      <t>マタ</t>
    </rPh>
    <rPh sb="15" eb="17">
      <t>テイシュツ</t>
    </rPh>
    <rPh sb="18" eb="19">
      <t>オコナ</t>
    </rPh>
    <rPh sb="30" eb="32">
      <t>ケイヤク</t>
    </rPh>
    <rPh sb="32" eb="34">
      <t>ギョウシャ</t>
    </rPh>
    <rPh sb="34" eb="35">
      <t>トウ</t>
    </rPh>
    <rPh sb="36" eb="38">
      <t>ホウジン</t>
    </rPh>
    <rPh sb="39" eb="40">
      <t>バ</t>
    </rPh>
    <phoneticPr fontId="3"/>
  </si>
  <si>
    <t>　　　合は代表者）本人の署名や記名押印がある場合はこの限りではありません。</t>
    <rPh sb="3" eb="4">
      <t>ア</t>
    </rPh>
    <rPh sb="5" eb="8">
      <t>ダイヒョウシャ</t>
    </rPh>
    <rPh sb="9" eb="11">
      <t>ホンニン</t>
    </rPh>
    <rPh sb="12" eb="14">
      <t>ショメイ</t>
    </rPh>
    <rPh sb="15" eb="17">
      <t>キメイ</t>
    </rPh>
    <rPh sb="17" eb="19">
      <t>オウイン</t>
    </rPh>
    <rPh sb="22" eb="24">
      <t>バアイ</t>
    </rPh>
    <rPh sb="27" eb="28">
      <t>カギ</t>
    </rPh>
    <phoneticPr fontId="3"/>
  </si>
  <si>
    <t>備考１　「選挙区におけるポスター掲示場数」の欄には、ポスター作成証明書の「当該選挙区におけるポ</t>
    <rPh sb="0" eb="2">
      <t>ビコウ</t>
    </rPh>
    <rPh sb="5" eb="8">
      <t>センキョク</t>
    </rPh>
    <phoneticPr fontId="3"/>
  </si>
  <si>
    <t>　　２　 (D)欄の単価は、次により算出した額となります。</t>
    <rPh sb="8" eb="9">
      <t>ラン</t>
    </rPh>
    <rPh sb="10" eb="12">
      <t>タンカ</t>
    </rPh>
    <rPh sb="14" eb="15">
      <t>ツギ</t>
    </rPh>
    <rPh sb="18" eb="20">
      <t>サンシュツ</t>
    </rPh>
    <rPh sb="22" eb="23">
      <t>ガク</t>
    </rPh>
    <phoneticPr fontId="3"/>
  </si>
  <si>
    <t>　　３　 (E)欄には、確認書により確認された作成枚数を記載してください。</t>
    <phoneticPr fontId="3"/>
  </si>
  <si>
    <t xml:space="preserve">    ４　 (G)欄には、(A)欄と(D)欄とを比較して少ない方の額を記載してください。</t>
    <phoneticPr fontId="3"/>
  </si>
  <si>
    <t>　青森県知事選挙候補者</t>
    <rPh sb="1" eb="4">
      <t>アオモリケン</t>
    </rPh>
    <rPh sb="4" eb="6">
      <t>チジ</t>
    </rPh>
    <rPh sb="6" eb="8">
      <t>センキョ</t>
    </rPh>
    <phoneticPr fontId="3"/>
  </si>
  <si>
    <t xml:space="preserve">      令和５年　　月　　日から</t>
    <rPh sb="6" eb="8">
      <t>レイワ</t>
    </rPh>
    <phoneticPr fontId="3"/>
  </si>
  <si>
    <t xml:space="preserve">      令和５年    月    日まで            日間</t>
    <rPh sb="6" eb="8">
      <t>レイワ</t>
    </rPh>
    <phoneticPr fontId="3"/>
  </si>
  <si>
    <t xml:space="preserve">    令和５年　　月　　日（契約締結年月日）</t>
    <phoneticPr fontId="3"/>
  </si>
  <si>
    <t>　青森県知事選挙候補者</t>
    <rPh sb="1" eb="4">
      <t>アオモリケン</t>
    </rPh>
    <rPh sb="4" eb="6">
      <t>チジ</t>
    </rPh>
    <rPh sb="6" eb="8">
      <t>センキョ</t>
    </rPh>
    <rPh sb="8" eb="11">
      <t>コウホシャ</t>
    </rPh>
    <phoneticPr fontId="3"/>
  </si>
  <si>
    <t>青森県知事選挙候補者</t>
    <rPh sb="0" eb="3">
      <t>アオモリケン</t>
    </rPh>
    <rPh sb="3" eb="5">
      <t>チジ</t>
    </rPh>
    <rPh sb="5" eb="6">
      <t>セン</t>
    </rPh>
    <rPh sb="7" eb="10">
      <t>コウホシャ</t>
    </rPh>
    <phoneticPr fontId="3"/>
  </si>
  <si>
    <t xml:space="preserve">    令和５年　　月　　日から令和５年　　月　　日まで</t>
    <phoneticPr fontId="3"/>
  </si>
  <si>
    <t>は、甲が使用する青森県知事選挙における選挙運動用自動車の運転について次のとおり契約を</t>
    <rPh sb="2" eb="3">
      <t>コウ</t>
    </rPh>
    <rPh sb="4" eb="6">
      <t>シヨウ</t>
    </rPh>
    <rPh sb="8" eb="10">
      <t>アオモリ</t>
    </rPh>
    <rPh sb="10" eb="13">
      <t>ケンチジ</t>
    </rPh>
    <rPh sb="13" eb="15">
      <t>センキョ</t>
    </rPh>
    <rPh sb="19" eb="21">
      <t>センキョ</t>
    </rPh>
    <rPh sb="21" eb="24">
      <t>ウンドウヨウ</t>
    </rPh>
    <rPh sb="24" eb="27">
      <t>ジドウシャ</t>
    </rPh>
    <rPh sb="28" eb="30">
      <t>ウンテン</t>
    </rPh>
    <rPh sb="39" eb="41">
      <t>ケイヤク</t>
    </rPh>
    <phoneticPr fontId="3"/>
  </si>
  <si>
    <t>締結する。</t>
    <phoneticPr fontId="3"/>
  </si>
  <si>
    <t xml:space="preserve">      令和５年　　月　　日から</t>
    <phoneticPr fontId="3"/>
  </si>
  <si>
    <t xml:space="preserve">      令和５年    月    日まで            日間</t>
    <phoneticPr fontId="3"/>
  </si>
  <si>
    <t xml:space="preserve">    令和５年　　月　　日</t>
    <phoneticPr fontId="3"/>
  </si>
  <si>
    <t>公営８</t>
    <rPh sb="0" eb="2">
      <t>コウエイ</t>
    </rPh>
    <phoneticPr fontId="3"/>
  </si>
  <si>
    <t>公営９</t>
    <rPh sb="0" eb="2">
      <t>コウエイ</t>
    </rPh>
    <phoneticPr fontId="3"/>
  </si>
  <si>
    <t>公営12内訳</t>
    <rPh sb="0" eb="2">
      <t>コウエイ</t>
    </rPh>
    <rPh sb="4" eb="6">
      <t>ウチワケ</t>
    </rPh>
    <phoneticPr fontId="3"/>
  </si>
  <si>
    <t>契約１</t>
    <rPh sb="0" eb="2">
      <t>ケイヤク</t>
    </rPh>
    <phoneticPr fontId="3"/>
  </si>
  <si>
    <t>契約２</t>
    <rPh sb="0" eb="2">
      <t>ケイヤク</t>
    </rPh>
    <phoneticPr fontId="3"/>
  </si>
  <si>
    <t>契約３</t>
    <rPh sb="0" eb="2">
      <t>ケイヤク</t>
    </rPh>
    <phoneticPr fontId="3"/>
  </si>
  <si>
    <t>契約４</t>
    <rPh sb="0" eb="2">
      <t>ケイヤク</t>
    </rPh>
    <phoneticPr fontId="3"/>
  </si>
  <si>
    <t>契約５</t>
    <rPh sb="0" eb="2">
      <t>ケイヤク</t>
    </rPh>
    <phoneticPr fontId="3"/>
  </si>
  <si>
    <t>契約６</t>
    <rPh sb="0" eb="2">
      <t>ケイヤク</t>
    </rPh>
    <phoneticPr fontId="3"/>
  </si>
  <si>
    <t>　ソフトです（使用は任意です）。各候補者の届出内容により、提出する様式のみ作成・印刷し、提出してくださるようお願いします。</t>
    <rPh sb="7" eb="9">
      <t>シヨウ</t>
    </rPh>
    <rPh sb="10" eb="12">
      <t>ニンイ</t>
    </rPh>
    <rPh sb="16" eb="17">
      <t>カク</t>
    </rPh>
    <rPh sb="17" eb="20">
      <t>コウホシャ</t>
    </rPh>
    <rPh sb="21" eb="23">
      <t>トドケデ</t>
    </rPh>
    <rPh sb="23" eb="25">
      <t>ナイヨウ</t>
    </rPh>
    <rPh sb="29" eb="31">
      <t>テイシュツ</t>
    </rPh>
    <rPh sb="33" eb="35">
      <t>ヨウシキ</t>
    </rPh>
    <rPh sb="37" eb="39">
      <t>サクセイ</t>
    </rPh>
    <rPh sb="40" eb="42">
      <t>インサツ</t>
    </rPh>
    <rPh sb="44" eb="46">
      <t>テイシュツ</t>
    </rPh>
    <rPh sb="55" eb="56">
      <t>ネガ</t>
    </rPh>
    <phoneticPr fontId="3"/>
  </si>
  <si>
    <t>◎　入力シート中、黄色で塗りつぶしているセルに候補者の氏名、住所等のデータを入力すると、各様式に入力した事項が自動表示・自動計算される</t>
    <rPh sb="2" eb="4">
      <t>ニュウリョク</t>
    </rPh>
    <rPh sb="7" eb="8">
      <t>チュウ</t>
    </rPh>
    <rPh sb="9" eb="11">
      <t>キイロ</t>
    </rPh>
    <rPh sb="12" eb="13">
      <t>ヌ</t>
    </rPh>
    <rPh sb="23" eb="26">
      <t>コウホシャ</t>
    </rPh>
    <rPh sb="27" eb="29">
      <t>シメイ</t>
    </rPh>
    <rPh sb="30" eb="32">
      <t>ジュウショ</t>
    </rPh>
    <rPh sb="32" eb="33">
      <t>トウ</t>
    </rPh>
    <rPh sb="38" eb="40">
      <t>ニュウリョク</t>
    </rPh>
    <phoneticPr fontId="11"/>
  </si>
  <si>
    <t>公営12請求内訳（ビラ）</t>
    <rPh sb="0" eb="2">
      <t>コウエイ</t>
    </rPh>
    <rPh sb="4" eb="6">
      <t>セイキュウ</t>
    </rPh>
    <rPh sb="6" eb="8">
      <t>ウチワケ</t>
    </rPh>
    <phoneticPr fontId="3"/>
  </si>
  <si>
    <t>公営17請求内訳（ポスター）</t>
    <rPh sb="0" eb="2">
      <t>コウエイ</t>
    </rPh>
    <rPh sb="4" eb="6">
      <t>セイキュウ</t>
    </rPh>
    <rPh sb="6" eb="8">
      <t>ウチワケ</t>
    </rPh>
    <phoneticPr fontId="3"/>
  </si>
  <si>
    <t>届出1</t>
    <rPh sb="0" eb="2">
      <t>トドケデ</t>
    </rPh>
    <phoneticPr fontId="3"/>
  </si>
  <si>
    <t>届出2</t>
    <rPh sb="0" eb="2">
      <t>トドケデ</t>
    </rPh>
    <phoneticPr fontId="3"/>
  </si>
  <si>
    <t>届出3</t>
    <rPh sb="0" eb="2">
      <t>トドケデ</t>
    </rPh>
    <phoneticPr fontId="3"/>
  </si>
  <si>
    <t>届出4</t>
    <rPh sb="0" eb="2">
      <t>トドケデ</t>
    </rPh>
    <phoneticPr fontId="3"/>
  </si>
  <si>
    <t>届出5</t>
    <rPh sb="0" eb="2">
      <t>トドケデ</t>
    </rPh>
    <phoneticPr fontId="3"/>
  </si>
  <si>
    <t>届出6</t>
    <rPh sb="0" eb="2">
      <t>トドケデ</t>
    </rPh>
    <phoneticPr fontId="3"/>
  </si>
  <si>
    <t>届出7</t>
    <rPh sb="0" eb="2">
      <t>トドケデ</t>
    </rPh>
    <phoneticPr fontId="3"/>
  </si>
  <si>
    <t>届出8</t>
    <rPh sb="0" eb="2">
      <t>トドケデ</t>
    </rPh>
    <phoneticPr fontId="3"/>
  </si>
  <si>
    <t>届出9</t>
    <rPh sb="0" eb="2">
      <t>トドケデ</t>
    </rPh>
    <phoneticPr fontId="3"/>
  </si>
  <si>
    <t>届出10</t>
    <rPh sb="0" eb="2">
      <t>トドケデ</t>
    </rPh>
    <phoneticPr fontId="3"/>
  </si>
  <si>
    <t>届出11</t>
    <rPh sb="0" eb="2">
      <t>トドケデ</t>
    </rPh>
    <phoneticPr fontId="3"/>
  </si>
  <si>
    <t>届出12</t>
    <rPh sb="0" eb="2">
      <t>トドケデ</t>
    </rPh>
    <phoneticPr fontId="3"/>
  </si>
  <si>
    <t>届出13</t>
    <rPh sb="0" eb="2">
      <t>トドケデ</t>
    </rPh>
    <phoneticPr fontId="3"/>
  </si>
  <si>
    <t>届出14</t>
    <rPh sb="0" eb="2">
      <t>トドケデ</t>
    </rPh>
    <phoneticPr fontId="3"/>
  </si>
  <si>
    <t>届出15</t>
    <rPh sb="0" eb="2">
      <t>トドケデ</t>
    </rPh>
    <phoneticPr fontId="3"/>
  </si>
  <si>
    <t>届出16</t>
    <rPh sb="0" eb="2">
      <t>トドケデ</t>
    </rPh>
    <phoneticPr fontId="3"/>
  </si>
  <si>
    <t>届出17</t>
    <rPh sb="0" eb="2">
      <t>トドケデ</t>
    </rPh>
    <phoneticPr fontId="3"/>
  </si>
  <si>
    <t>届出18</t>
    <rPh sb="0" eb="2">
      <t>トドケデ</t>
    </rPh>
    <phoneticPr fontId="3"/>
  </si>
  <si>
    <t>届出19</t>
    <rPh sb="0" eb="2">
      <t>トドケデ</t>
    </rPh>
    <phoneticPr fontId="3"/>
  </si>
  <si>
    <t>届出20</t>
    <rPh sb="0" eb="2">
      <t>トドケデ</t>
    </rPh>
    <phoneticPr fontId="3"/>
  </si>
  <si>
    <t>届出21</t>
    <rPh sb="0" eb="2">
      <t>トドケデ</t>
    </rPh>
    <phoneticPr fontId="3"/>
  </si>
  <si>
    <t>届出22</t>
    <rPh sb="0" eb="2">
      <t>トドケデ</t>
    </rPh>
    <phoneticPr fontId="3"/>
  </si>
  <si>
    <t>る条例第８条の規定に基づき、次のビラ作成枚数は、公職選挙法第142条第１項第３号に</t>
    <rPh sb="1" eb="3">
      <t>ジョウレイ</t>
    </rPh>
    <rPh sb="3" eb="4">
      <t>ダイ</t>
    </rPh>
    <rPh sb="5" eb="6">
      <t>ジョウ</t>
    </rPh>
    <rPh sb="7" eb="9">
      <t>キテイ</t>
    </rPh>
    <rPh sb="10" eb="11">
      <t>モト</t>
    </rPh>
    <rPh sb="14" eb="15">
      <t>ツギ</t>
    </rPh>
    <rPh sb="18" eb="20">
      <t>サクセイ</t>
    </rPh>
    <rPh sb="20" eb="22">
      <t>マイスウ</t>
    </rPh>
    <rPh sb="24" eb="26">
      <t>コウショク</t>
    </rPh>
    <rPh sb="26" eb="29">
      <t>センキョホウ</t>
    </rPh>
    <rPh sb="29" eb="30">
      <t>ダイ</t>
    </rPh>
    <rPh sb="33" eb="34">
      <t>ジョウ</t>
    </rPh>
    <rPh sb="34" eb="35">
      <t>ダイ</t>
    </rPh>
    <rPh sb="36" eb="37">
      <t>コウ</t>
    </rPh>
    <rPh sb="37" eb="38">
      <t>ダイ</t>
    </rPh>
    <rPh sb="39" eb="4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</si>
</sst>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411]ggge&quot;年&quot;m&quot;月&quot;d&quot;日&quot;;@"/>
    <numFmt numFmtId="177" formatCode="yyyy/m/d;@"/>
    <numFmt numFmtId="178" formatCode="#,##0_ "/>
    <numFmt numFmtId="179" formatCode="#,##0_);[Red]\(#,##0\)"/>
    <numFmt numFmtId="180" formatCode="0.0_ "/>
    <numFmt numFmtId="181" formatCode="0_ "/>
    <numFmt numFmtId="182" formatCode="&quot;¥&quot;#,##0_);[Red]\(&quot;¥&quot;#,##0\)"/>
    <numFmt numFmtId="183" formatCode="0.00_ "/>
  </numFmts>
  <fonts count="68">
    <font>
      <sz val="11"/>
      <name val="ＭＳ ゴシック"/>
      <family val="3"/>
      <charset val="128"/>
    </font>
    <font>
      <sz val="11"/>
      <name val="ＭＳ ゴシック"/>
      <family val="3"/>
      <charset val="128"/>
    </font>
    <font>
      <sz val="12"/>
      <name val="ＭＳ ゴシック"/>
      <family val="3"/>
      <charset val="128"/>
    </font>
    <font>
      <sz val="6"/>
      <name val="ＭＳ ゴシック"/>
      <family val="3"/>
      <charset val="128"/>
    </font>
    <font>
      <b/>
      <sz val="11"/>
      <color indexed="18"/>
      <name val="ＭＳ ゴシック"/>
      <family val="3"/>
      <charset val="128"/>
    </font>
    <font>
      <b/>
      <sz val="16"/>
      <name val="ＭＳ ゴシック"/>
      <family val="3"/>
      <charset val="128"/>
    </font>
    <font>
      <b/>
      <sz val="12"/>
      <name val="ＭＳ ゴシック"/>
      <family val="3"/>
      <charset val="128"/>
    </font>
    <font>
      <b/>
      <sz val="24"/>
      <name val="ＭＳ ゴシック"/>
      <family val="3"/>
      <charset val="128"/>
    </font>
    <font>
      <sz val="10"/>
      <name val="ＭＳ ゴシック"/>
      <family val="3"/>
      <charset val="128"/>
    </font>
    <font>
      <b/>
      <sz val="11"/>
      <name val="ＭＳ ゴシック"/>
      <family val="3"/>
      <charset val="128"/>
    </font>
    <font>
      <b/>
      <sz val="11"/>
      <color indexed="8"/>
      <name val="ＭＳ ゴシック"/>
      <family val="3"/>
      <charset val="128"/>
    </font>
    <font>
      <sz val="6"/>
      <name val="ＭＳ Ｐゴシック"/>
      <family val="3"/>
      <charset val="128"/>
    </font>
    <font>
      <b/>
      <sz val="14"/>
      <color indexed="10"/>
      <name val="ＭＳ Ｐゴシック"/>
      <family val="3"/>
      <charset val="128"/>
    </font>
    <font>
      <u/>
      <sz val="11"/>
      <color indexed="12"/>
      <name val="ＭＳ Ｐゴシック"/>
      <family val="3"/>
      <charset val="128"/>
    </font>
    <font>
      <sz val="9"/>
      <color indexed="81"/>
      <name val="ＭＳ Ｐゴシック"/>
      <family val="3"/>
      <charset val="128"/>
    </font>
    <font>
      <b/>
      <sz val="9"/>
      <color indexed="81"/>
      <name val="ＭＳ Ｐゴシック"/>
      <family val="3"/>
      <charset val="128"/>
    </font>
    <font>
      <b/>
      <sz val="14"/>
      <color indexed="10"/>
      <name val="ＭＳ ゴシック"/>
      <family val="3"/>
      <charset val="128"/>
    </font>
    <font>
      <sz val="9"/>
      <name val="ＭＳ ゴシック"/>
      <family val="3"/>
      <charset val="128"/>
    </font>
    <font>
      <sz val="12"/>
      <color indexed="8"/>
      <name val="ＭＳ ゴシック"/>
      <family val="3"/>
      <charset val="128"/>
    </font>
    <font>
      <b/>
      <sz val="12"/>
      <color indexed="8"/>
      <name val="ＭＳ ゴシック"/>
      <family val="3"/>
      <charset val="128"/>
    </font>
    <font>
      <b/>
      <u val="double"/>
      <sz val="14"/>
      <color indexed="10"/>
      <name val="ＭＳ ゴシック"/>
      <family val="3"/>
      <charset val="128"/>
    </font>
    <font>
      <b/>
      <sz val="11"/>
      <color indexed="10"/>
      <name val="ＭＳ ゴシック"/>
      <family val="3"/>
      <charset val="128"/>
    </font>
    <font>
      <sz val="12"/>
      <color indexed="8"/>
      <name val="ＭＳ ゴシック"/>
      <family val="3"/>
      <charset val="128"/>
    </font>
    <font>
      <b/>
      <sz val="16"/>
      <color indexed="8"/>
      <name val="ＭＳ ゴシック"/>
      <family val="3"/>
      <charset val="128"/>
    </font>
    <font>
      <sz val="18"/>
      <color indexed="8"/>
      <name val="ＭＳ ゴシック"/>
      <family val="3"/>
      <charset val="128"/>
    </font>
    <font>
      <b/>
      <sz val="12"/>
      <color indexed="8"/>
      <name val="ＭＳ ゴシック"/>
      <family val="3"/>
      <charset val="128"/>
    </font>
    <font>
      <sz val="16"/>
      <color indexed="8"/>
      <name val="ＭＳ ゴシック"/>
      <family val="3"/>
      <charset val="128"/>
    </font>
    <font>
      <sz val="11"/>
      <color indexed="8"/>
      <name val="ＭＳ ゴシック"/>
      <family val="3"/>
      <charset val="128"/>
    </font>
    <font>
      <sz val="24"/>
      <color indexed="8"/>
      <name val="ＭＳ ゴシック"/>
      <family val="3"/>
      <charset val="128"/>
    </font>
    <font>
      <b/>
      <sz val="24"/>
      <color indexed="8"/>
      <name val="ＭＳ ゴシック"/>
      <family val="3"/>
      <charset val="128"/>
    </font>
    <font>
      <sz val="10"/>
      <color indexed="8"/>
      <name val="ＭＳ ゴシック"/>
      <family val="3"/>
      <charset val="128"/>
    </font>
    <font>
      <u/>
      <sz val="12"/>
      <color indexed="8"/>
      <name val="ＭＳ ゴシック"/>
      <family val="3"/>
      <charset val="128"/>
    </font>
    <font>
      <b/>
      <sz val="10"/>
      <color indexed="8"/>
      <name val="ＭＳ ゴシック"/>
      <family val="3"/>
      <charset val="128"/>
    </font>
    <font>
      <b/>
      <sz val="11"/>
      <color indexed="8"/>
      <name val="ＭＳ ゴシック"/>
      <family val="3"/>
      <charset val="128"/>
    </font>
    <font>
      <b/>
      <sz val="18"/>
      <color indexed="8"/>
      <name val="ＭＳ ゴシック"/>
      <family val="3"/>
      <charset val="128"/>
    </font>
    <font>
      <b/>
      <sz val="14"/>
      <color indexed="8"/>
      <name val="ＭＳ ゴシック"/>
      <family val="3"/>
      <charset val="128"/>
    </font>
    <font>
      <sz val="36"/>
      <name val="ＭＳ ゴシック"/>
      <family val="3"/>
      <charset val="128"/>
    </font>
    <font>
      <b/>
      <sz val="20"/>
      <name val="ＭＳ ゴシック"/>
      <family val="3"/>
      <charset val="128"/>
    </font>
    <font>
      <sz val="12"/>
      <name val="ＭＳ Ｐゴシック"/>
      <family val="3"/>
      <charset val="128"/>
    </font>
    <font>
      <b/>
      <sz val="14"/>
      <name val="ＭＳ ゴシック"/>
      <family val="3"/>
      <charset val="128"/>
    </font>
    <font>
      <sz val="14"/>
      <name val="ＭＳ ゴシック"/>
      <family val="3"/>
      <charset val="128"/>
    </font>
    <font>
      <b/>
      <sz val="18"/>
      <name val="ＭＳ ゴシック"/>
      <family val="3"/>
      <charset val="128"/>
    </font>
    <font>
      <b/>
      <sz val="10"/>
      <color indexed="8"/>
      <name val="ＭＳ Ｐゴシック"/>
      <family val="3"/>
      <charset val="128"/>
    </font>
    <font>
      <b/>
      <sz val="14"/>
      <color indexed="12"/>
      <name val="ＭＳ Ｐゴシック"/>
      <family val="3"/>
      <charset val="128"/>
    </font>
    <font>
      <b/>
      <sz val="16"/>
      <name val="ＭＳ Ｐゴシック"/>
      <family val="3"/>
      <charset val="128"/>
    </font>
    <font>
      <b/>
      <sz val="18"/>
      <color indexed="9"/>
      <name val="ＭＳ Ｐゴシック"/>
      <family val="3"/>
      <charset val="128"/>
    </font>
    <font>
      <b/>
      <sz val="16"/>
      <color indexed="10"/>
      <name val="ＭＳ ゴシック"/>
      <family val="3"/>
      <charset val="128"/>
    </font>
    <font>
      <sz val="28"/>
      <color indexed="48"/>
      <name val="HG創英角ﾎﾟｯﾌﾟ体"/>
      <family val="3"/>
      <charset val="128"/>
    </font>
    <font>
      <b/>
      <sz val="12"/>
      <color indexed="81"/>
      <name val="ＭＳ Ｐゴシック"/>
      <family val="3"/>
      <charset val="128"/>
    </font>
    <font>
      <sz val="14"/>
      <color indexed="81"/>
      <name val="ＭＳ Ｐゴシック"/>
      <family val="3"/>
      <charset val="128"/>
    </font>
    <font>
      <b/>
      <sz val="14"/>
      <color indexed="81"/>
      <name val="ＭＳ Ｐゴシック"/>
      <family val="3"/>
      <charset val="128"/>
    </font>
    <font>
      <sz val="14"/>
      <color indexed="8"/>
      <name val="ＭＳ ゴシック"/>
      <family val="3"/>
      <charset val="128"/>
    </font>
    <font>
      <b/>
      <sz val="16"/>
      <color rgb="FFFF0000"/>
      <name val="ＭＳ ゴシック"/>
      <family val="3"/>
      <charset val="128"/>
    </font>
    <font>
      <sz val="12"/>
      <color rgb="FFFF0000"/>
      <name val="ＭＳ ゴシック"/>
      <family val="3"/>
      <charset val="128"/>
    </font>
    <font>
      <sz val="28"/>
      <color rgb="FF002060"/>
      <name val="HG創英角ﾎﾟｯﾌﾟ体"/>
      <family val="3"/>
      <charset val="128"/>
    </font>
    <font>
      <b/>
      <sz val="9"/>
      <color indexed="81"/>
      <name val="MS P ゴシック"/>
      <family val="3"/>
      <charset val="128"/>
    </font>
    <font>
      <sz val="7"/>
      <color indexed="8"/>
      <name val="ＭＳ ゴシック"/>
      <family val="3"/>
      <charset val="128"/>
    </font>
    <font>
      <sz val="9"/>
      <color indexed="81"/>
      <name val="MS P ゴシック"/>
      <family val="3"/>
      <charset val="128"/>
    </font>
    <font>
      <b/>
      <sz val="12"/>
      <color indexed="81"/>
      <name val="MS P ゴシック"/>
      <family val="3"/>
      <charset val="128"/>
    </font>
    <font>
      <sz val="12"/>
      <color indexed="81"/>
      <name val="MS P ゴシック"/>
      <family val="3"/>
      <charset val="128"/>
    </font>
    <font>
      <b/>
      <sz val="12"/>
      <name val="ＭＳ Ｐゴシック"/>
      <family val="3"/>
      <charset val="128"/>
    </font>
    <font>
      <b/>
      <sz val="11"/>
      <color rgb="FFFF0000"/>
      <name val="ＭＳ ゴシック"/>
      <family val="3"/>
      <charset val="128"/>
    </font>
    <font>
      <b/>
      <sz val="11"/>
      <color indexed="8"/>
      <name val="ＭＳ Ｐゴシック"/>
      <family val="3"/>
      <charset val="128"/>
    </font>
    <font>
      <b/>
      <sz val="11"/>
      <name val="ＭＳ Ｐゴシック"/>
      <family val="3"/>
      <charset val="128"/>
    </font>
    <font>
      <sz val="10"/>
      <color indexed="8"/>
      <name val="ＭＳ Ｐゴシック"/>
      <family val="3"/>
      <charset val="128"/>
    </font>
    <font>
      <sz val="12"/>
      <color indexed="8"/>
      <name val="ＭＳ Ｐゴシック"/>
      <family val="3"/>
      <charset val="128"/>
    </font>
    <font>
      <sz val="11"/>
      <color rgb="FFFF0000"/>
      <name val="ＭＳ ゴシック"/>
      <family val="3"/>
      <charset val="128"/>
    </font>
    <font>
      <b/>
      <sz val="14"/>
      <color rgb="FF0070C0"/>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rgb="FF00B0F0"/>
        <bgColor indexed="64"/>
      </patternFill>
    </fill>
    <fill>
      <patternFill patternType="solid">
        <fgColor rgb="FFFFFF00"/>
        <bgColor indexed="64"/>
      </patternFill>
    </fill>
    <fill>
      <patternFill patternType="solid">
        <fgColor rgb="FF00CCFF"/>
        <bgColor indexed="64"/>
      </patternFill>
    </fill>
    <fill>
      <patternFill patternType="solid">
        <fgColor rgb="FF002060"/>
        <bgColor indexed="64"/>
      </patternFill>
    </fill>
  </fills>
  <borders count="1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indexed="48"/>
      </left>
      <right style="thin">
        <color indexed="48"/>
      </right>
      <top style="thin">
        <color indexed="48"/>
      </top>
      <bottom style="thin">
        <color indexed="48"/>
      </bottom>
      <diagonal/>
    </border>
    <border>
      <left style="medium">
        <color indexed="48"/>
      </left>
      <right style="thin">
        <color indexed="48"/>
      </right>
      <top style="medium">
        <color indexed="48"/>
      </top>
      <bottom style="thin">
        <color indexed="48"/>
      </bottom>
      <diagonal/>
    </border>
    <border>
      <left style="medium">
        <color indexed="48"/>
      </left>
      <right style="thin">
        <color indexed="48"/>
      </right>
      <top style="thin">
        <color indexed="4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medium">
        <color indexed="48"/>
      </right>
      <top style="thin">
        <color indexed="48"/>
      </top>
      <bottom style="thin">
        <color indexed="48"/>
      </bottom>
      <diagonal/>
    </border>
    <border>
      <left style="thin">
        <color indexed="48"/>
      </left>
      <right/>
      <top style="thin">
        <color indexed="48"/>
      </top>
      <bottom/>
      <diagonal/>
    </border>
    <border>
      <left/>
      <right/>
      <top style="thin">
        <color indexed="48"/>
      </top>
      <bottom/>
      <diagonal/>
    </border>
    <border>
      <left/>
      <right style="medium">
        <color indexed="48"/>
      </right>
      <top style="thin">
        <color indexed="48"/>
      </top>
      <bottom/>
      <diagonal/>
    </border>
    <border>
      <left style="thin">
        <color indexed="48"/>
      </left>
      <right/>
      <top style="thin">
        <color indexed="48"/>
      </top>
      <bottom style="medium">
        <color indexed="48"/>
      </bottom>
      <diagonal/>
    </border>
    <border>
      <left/>
      <right/>
      <top style="thin">
        <color indexed="48"/>
      </top>
      <bottom style="medium">
        <color indexed="48"/>
      </bottom>
      <diagonal/>
    </border>
    <border>
      <left/>
      <right style="medium">
        <color indexed="48"/>
      </right>
      <top style="thin">
        <color indexed="48"/>
      </top>
      <bottom style="medium">
        <color indexed="48"/>
      </bottom>
      <diagonal/>
    </border>
    <border>
      <left style="thin">
        <color indexed="48"/>
      </left>
      <right/>
      <top style="medium">
        <color indexed="48"/>
      </top>
      <bottom style="thin">
        <color indexed="48"/>
      </bottom>
      <diagonal/>
    </border>
    <border>
      <left/>
      <right/>
      <top style="medium">
        <color indexed="48"/>
      </top>
      <bottom style="thin">
        <color indexed="48"/>
      </bottom>
      <diagonal/>
    </border>
    <border>
      <left/>
      <right style="medium">
        <color indexed="48"/>
      </right>
      <top style="medium">
        <color indexed="48"/>
      </top>
      <bottom style="thin">
        <color indexed="4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thin">
        <color indexed="64"/>
      </bottom>
      <diagonal/>
    </border>
    <border>
      <left style="dotted">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dotted">
        <color indexed="64"/>
      </top>
      <bottom style="thin">
        <color indexed="64"/>
      </bottom>
      <diagonal/>
    </border>
    <border>
      <left style="medium">
        <color indexed="48"/>
      </left>
      <right style="thin">
        <color indexed="48"/>
      </right>
      <top style="thin">
        <color indexed="48"/>
      </top>
      <bottom style="medium">
        <color indexed="48"/>
      </bottom>
      <diagonal/>
    </border>
    <border>
      <left style="medium">
        <color indexed="48"/>
      </left>
      <right style="thin">
        <color indexed="48"/>
      </right>
      <top/>
      <bottom style="thin">
        <color indexed="48"/>
      </bottom>
      <diagonal/>
    </border>
    <border>
      <left style="thin">
        <color indexed="48"/>
      </left>
      <right style="thin">
        <color indexed="48"/>
      </right>
      <top/>
      <bottom style="thin">
        <color indexed="48"/>
      </bottom>
      <diagonal/>
    </border>
    <border>
      <left style="thin">
        <color indexed="48"/>
      </left>
      <right style="medium">
        <color indexed="48"/>
      </right>
      <top/>
      <bottom style="thin">
        <color indexed="48"/>
      </bottom>
      <diagonal/>
    </border>
    <border>
      <left style="thin">
        <color indexed="48"/>
      </left>
      <right/>
      <top/>
      <bottom style="thin">
        <color indexed="48"/>
      </bottom>
      <diagonal/>
    </border>
    <border>
      <left/>
      <right/>
      <top/>
      <bottom style="thin">
        <color indexed="48"/>
      </bottom>
      <diagonal/>
    </border>
    <border>
      <left/>
      <right style="medium">
        <color indexed="48"/>
      </right>
      <top/>
      <bottom style="thin">
        <color indexed="48"/>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style="medium">
        <color indexed="48"/>
      </right>
      <top/>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132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0" fillId="0" borderId="1" xfId="0" applyBorder="1" applyAlignment="1">
      <alignment vertical="center"/>
    </xf>
    <xf numFmtId="0" fontId="9" fillId="0" borderId="0" xfId="0" applyFont="1">
      <alignment vertical="center"/>
    </xf>
    <xf numFmtId="0" fontId="9" fillId="0" borderId="0" xfId="0" applyNumberFormat="1" applyFont="1">
      <alignment vertical="center"/>
    </xf>
    <xf numFmtId="177" fontId="9" fillId="0" borderId="0" xfId="0" applyNumberFormat="1" applyFont="1">
      <alignment vertical="center"/>
    </xf>
    <xf numFmtId="0" fontId="9" fillId="0" borderId="0" xfId="0" applyFont="1" applyBorder="1">
      <alignment vertical="center"/>
    </xf>
    <xf numFmtId="0" fontId="0" fillId="0" borderId="2" xfId="0" applyBorder="1" applyAlignment="1">
      <alignment vertical="center"/>
    </xf>
    <xf numFmtId="0" fontId="12" fillId="0" borderId="0" xfId="0" applyFont="1">
      <alignment vertical="center"/>
    </xf>
    <xf numFmtId="0" fontId="0" fillId="0" borderId="3" xfId="0" applyBorder="1" applyAlignment="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3" fontId="1" fillId="0" borderId="1" xfId="0" applyNumberFormat="1" applyFont="1" applyBorder="1">
      <alignment vertical="center"/>
    </xf>
    <xf numFmtId="0" fontId="1" fillId="0" borderId="7" xfId="0" applyFont="1" applyBorder="1">
      <alignment vertical="center"/>
    </xf>
    <xf numFmtId="0" fontId="1" fillId="0" borderId="7" xfId="0" applyFont="1" applyBorder="1" applyAlignment="1">
      <alignment horizontal="center" vertical="center"/>
    </xf>
    <xf numFmtId="0" fontId="0" fillId="0" borderId="7" xfId="0" applyBorder="1">
      <alignment vertical="center"/>
    </xf>
    <xf numFmtId="3" fontId="1" fillId="2" borderId="3" xfId="0" applyNumberFormat="1" applyFont="1" applyFill="1" applyBorder="1">
      <alignment vertical="center"/>
    </xf>
    <xf numFmtId="3" fontId="0" fillId="0" borderId="1" xfId="0" applyNumberFormat="1" applyBorder="1" applyAlignment="1">
      <alignment vertical="center"/>
    </xf>
    <xf numFmtId="0" fontId="12" fillId="0" borderId="0" xfId="0" applyFont="1" applyAlignment="1">
      <alignment horizontal="left" vertical="center"/>
    </xf>
    <xf numFmtId="0" fontId="0" fillId="0" borderId="3" xfId="0" applyBorder="1">
      <alignment vertical="center"/>
    </xf>
    <xf numFmtId="3" fontId="0" fillId="0" borderId="3" xfId="0" applyNumberFormat="1" applyBorder="1" applyAlignment="1">
      <alignment vertical="center"/>
    </xf>
    <xf numFmtId="0" fontId="1" fillId="0" borderId="8" xfId="0" applyFont="1" applyBorder="1">
      <alignment vertical="center"/>
    </xf>
    <xf numFmtId="0" fontId="1" fillId="0" borderId="9" xfId="0" applyFont="1" applyBorder="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5" xfId="0" applyBorder="1" applyAlignment="1">
      <alignment horizontal="center" vertical="center"/>
    </xf>
    <xf numFmtId="0" fontId="0" fillId="0" borderId="0" xfId="0" applyBorder="1">
      <alignment vertical="center"/>
    </xf>
    <xf numFmtId="0" fontId="0" fillId="0" borderId="5" xfId="0" applyBorder="1">
      <alignment vertical="center"/>
    </xf>
    <xf numFmtId="0" fontId="9" fillId="0" borderId="12" xfId="0" applyFont="1" applyBorder="1">
      <alignment vertical="center"/>
    </xf>
    <xf numFmtId="0" fontId="9" fillId="0" borderId="10"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12" xfId="0" applyNumberFormat="1" applyFont="1" applyBorder="1">
      <alignment vertical="center"/>
    </xf>
    <xf numFmtId="0" fontId="9" fillId="0" borderId="11" xfId="0" applyFont="1" applyBorder="1">
      <alignment vertical="center"/>
    </xf>
    <xf numFmtId="0" fontId="9" fillId="0" borderId="5" xfId="0" applyFont="1" applyBorder="1">
      <alignment vertical="center"/>
    </xf>
    <xf numFmtId="0" fontId="4" fillId="0" borderId="10" xfId="0" applyFont="1" applyBorder="1" applyAlignment="1">
      <alignment vertical="center"/>
    </xf>
    <xf numFmtId="0" fontId="9" fillId="0" borderId="13" xfId="0" applyFont="1" applyBorder="1">
      <alignment vertical="center"/>
    </xf>
    <xf numFmtId="49" fontId="9" fillId="0" borderId="14" xfId="0" applyNumberFormat="1" applyFont="1" applyBorder="1">
      <alignment vertical="center"/>
    </xf>
    <xf numFmtId="0" fontId="9" fillId="0" borderId="14"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4" fillId="0" borderId="14" xfId="0" applyFont="1" applyBorder="1" applyAlignment="1">
      <alignment vertical="center"/>
    </xf>
    <xf numFmtId="0" fontId="9" fillId="2" borderId="11" xfId="0" applyFont="1" applyFill="1" applyBorder="1">
      <alignment vertical="center"/>
    </xf>
    <xf numFmtId="0" fontId="9" fillId="2" borderId="10" xfId="0" applyFont="1" applyFill="1" applyBorder="1">
      <alignment vertical="center"/>
    </xf>
    <xf numFmtId="0" fontId="9" fillId="2" borderId="0" xfId="0" applyFont="1" applyFill="1" applyBorder="1">
      <alignment vertical="center"/>
    </xf>
    <xf numFmtId="0" fontId="9" fillId="2" borderId="14" xfId="0" applyFont="1" applyFill="1" applyBorder="1">
      <alignment vertical="center"/>
    </xf>
    <xf numFmtId="0" fontId="9" fillId="0" borderId="0" xfId="0" applyFont="1" applyFill="1" applyBorder="1">
      <alignment vertical="center"/>
    </xf>
    <xf numFmtId="0" fontId="9" fillId="0" borderId="5" xfId="0" applyFont="1" applyBorder="1" applyAlignment="1">
      <alignment vertical="center"/>
    </xf>
    <xf numFmtId="58" fontId="9" fillId="0" borderId="10" xfId="0" applyNumberFormat="1" applyFont="1" applyBorder="1" applyAlignment="1">
      <alignment vertical="center"/>
    </xf>
    <xf numFmtId="0" fontId="9" fillId="2" borderId="5" xfId="0" applyFont="1" applyFill="1" applyBorder="1">
      <alignment vertical="center"/>
    </xf>
    <xf numFmtId="0" fontId="9" fillId="2" borderId="11" xfId="0" applyNumberFormat="1" applyFont="1" applyFill="1" applyBorder="1">
      <alignment vertical="center"/>
    </xf>
    <xf numFmtId="0" fontId="4" fillId="0" borderId="14" xfId="0" applyFont="1" applyFill="1" applyBorder="1" applyAlignment="1">
      <alignment vertical="center"/>
    </xf>
    <xf numFmtId="0" fontId="16" fillId="0" borderId="0" xfId="0" applyFont="1" applyAlignment="1">
      <alignment vertical="center"/>
    </xf>
    <xf numFmtId="0" fontId="9" fillId="3" borderId="14" xfId="0" applyFont="1" applyFill="1" applyBorder="1">
      <alignment vertical="center"/>
    </xf>
    <xf numFmtId="0" fontId="9" fillId="3" borderId="14" xfId="0" applyFont="1" applyFill="1" applyBorder="1" applyAlignment="1">
      <alignment vertical="center"/>
    </xf>
    <xf numFmtId="58" fontId="9" fillId="3" borderId="14" xfId="0" applyNumberFormat="1" applyFont="1" applyFill="1" applyBorder="1" applyAlignment="1">
      <alignment vertical="center"/>
    </xf>
    <xf numFmtId="58" fontId="9" fillId="3" borderId="6" xfId="0" applyNumberFormat="1" applyFont="1" applyFill="1" applyBorder="1" applyAlignment="1">
      <alignment vertical="center"/>
    </xf>
    <xf numFmtId="176" fontId="9" fillId="3" borderId="5" xfId="0" applyNumberFormat="1" applyFont="1" applyFill="1" applyBorder="1" applyAlignment="1">
      <alignment horizontal="left" vertical="center"/>
    </xf>
    <xf numFmtId="49" fontId="9" fillId="3" borderId="13" xfId="0" applyNumberFormat="1" applyFont="1" applyFill="1" applyBorder="1">
      <alignment vertical="center"/>
    </xf>
    <xf numFmtId="0" fontId="9" fillId="3" borderId="0"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0" fontId="9" fillId="0" borderId="5" xfId="0" applyFont="1" applyFill="1" applyBorder="1">
      <alignment vertical="center"/>
    </xf>
    <xf numFmtId="0" fontId="9" fillId="0" borderId="6" xfId="0" applyFont="1" applyFill="1" applyBorder="1">
      <alignment vertical="center"/>
    </xf>
    <xf numFmtId="0" fontId="10" fillId="0" borderId="14" xfId="0" applyFont="1" applyFill="1" applyBorder="1">
      <alignment vertical="center"/>
    </xf>
    <xf numFmtId="0" fontId="0" fillId="0" borderId="11" xfId="0"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lignment vertical="center"/>
    </xf>
    <xf numFmtId="3" fontId="1" fillId="2" borderId="5" xfId="0" applyNumberFormat="1" applyFont="1" applyFill="1" applyBorder="1">
      <alignment vertical="center"/>
    </xf>
    <xf numFmtId="3" fontId="1" fillId="0" borderId="4" xfId="0" applyNumberFormat="1" applyFont="1" applyBorder="1">
      <alignment vertical="center"/>
    </xf>
    <xf numFmtId="3" fontId="0" fillId="0" borderId="3" xfId="0" applyNumberFormat="1" applyBorder="1" applyAlignment="1">
      <alignment horizontal="right"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right" vertical="center" wrapText="1"/>
    </xf>
    <xf numFmtId="3" fontId="0" fillId="0" borderId="0" xfId="0" applyNumberFormat="1" applyBorder="1" applyAlignment="1">
      <alignment horizontal="right" vertical="center"/>
    </xf>
    <xf numFmtId="0" fontId="1" fillId="2" borderId="0" xfId="0" applyFont="1" applyFill="1" applyBorder="1">
      <alignment vertical="center"/>
    </xf>
    <xf numFmtId="3" fontId="0" fillId="0" borderId="2" xfId="0" applyNumberFormat="1" applyBorder="1" applyAlignment="1">
      <alignment vertical="center"/>
    </xf>
    <xf numFmtId="3" fontId="0" fillId="0" borderId="0" xfId="0" applyNumberFormat="1">
      <alignment vertical="center"/>
    </xf>
    <xf numFmtId="0" fontId="1" fillId="0" borderId="5" xfId="0" applyFont="1" applyFill="1" applyBorder="1">
      <alignment vertical="center"/>
    </xf>
    <xf numFmtId="0" fontId="1" fillId="0" borderId="3" xfId="0" applyFont="1" applyFill="1" applyBorder="1">
      <alignment vertical="center"/>
    </xf>
    <xf numFmtId="0" fontId="20" fillId="0" borderId="11" xfId="0" applyFont="1" applyBorder="1">
      <alignment vertical="center"/>
    </xf>
    <xf numFmtId="178" fontId="10" fillId="3" borderId="14" xfId="0" applyNumberFormat="1" applyFont="1" applyFill="1" applyBorder="1">
      <alignment vertical="center"/>
    </xf>
    <xf numFmtId="0" fontId="21" fillId="2" borderId="12" xfId="0" applyNumberFormat="1" applyFont="1" applyFill="1" applyBorder="1">
      <alignment vertical="center"/>
    </xf>
    <xf numFmtId="0" fontId="21" fillId="2" borderId="13" xfId="0" applyNumberFormat="1" applyFont="1" applyFill="1" applyBorder="1">
      <alignment vertical="center"/>
    </xf>
    <xf numFmtId="0" fontId="21" fillId="2" borderId="4" xfId="0" applyNumberFormat="1" applyFont="1" applyFill="1" applyBorder="1">
      <alignment vertical="center"/>
    </xf>
    <xf numFmtId="0" fontId="21" fillId="2" borderId="1" xfId="0" applyNumberFormat="1" applyFont="1" applyFill="1" applyBorder="1">
      <alignment vertical="center"/>
    </xf>
    <xf numFmtId="49" fontId="21" fillId="2" borderId="13" xfId="0" applyNumberFormat="1" applyFont="1" applyFill="1" applyBorder="1">
      <alignment vertical="center"/>
    </xf>
    <xf numFmtId="0" fontId="9" fillId="0" borderId="13" xfId="0" applyFont="1" applyFill="1" applyBorder="1">
      <alignment vertical="center"/>
    </xf>
    <xf numFmtId="0" fontId="21" fillId="2" borderId="0" xfId="0" applyFont="1" applyFill="1" applyBorder="1">
      <alignment vertical="center"/>
    </xf>
    <xf numFmtId="0" fontId="21" fillId="2" borderId="0" xfId="0" applyFont="1" applyFill="1" applyBorder="1" applyAlignment="1">
      <alignment vertical="center"/>
    </xf>
    <xf numFmtId="0" fontId="21" fillId="0" borderId="0" xfId="0" applyFont="1" applyFill="1" applyBorder="1">
      <alignment vertical="center"/>
    </xf>
    <xf numFmtId="0" fontId="21" fillId="0" borderId="0" xfId="0" applyFont="1" applyBorder="1">
      <alignment vertical="center"/>
    </xf>
    <xf numFmtId="0" fontId="21" fillId="2" borderId="13" xfId="0" applyFont="1" applyFill="1" applyBorder="1">
      <alignment vertical="center"/>
    </xf>
    <xf numFmtId="0" fontId="21" fillId="2" borderId="13" xfId="0" applyFont="1" applyFill="1" applyBorder="1" applyAlignment="1">
      <alignment vertical="center"/>
    </xf>
    <xf numFmtId="58" fontId="21" fillId="2" borderId="13" xfId="0" applyNumberFormat="1" applyFont="1" applyFill="1" applyBorder="1" applyAlignment="1">
      <alignment horizontal="left" vertical="center"/>
    </xf>
    <xf numFmtId="0" fontId="21" fillId="0" borderId="5" xfId="0" applyFont="1" applyBorder="1">
      <alignment vertical="center"/>
    </xf>
    <xf numFmtId="0" fontId="21" fillId="2" borderId="1" xfId="0" applyFont="1" applyFill="1" applyBorder="1" applyAlignment="1">
      <alignment vertical="center"/>
    </xf>
    <xf numFmtId="0" fontId="21" fillId="0" borderId="3" xfId="0" applyFont="1" applyBorder="1">
      <alignment vertical="center"/>
    </xf>
    <xf numFmtId="0" fontId="22" fillId="0" borderId="16" xfId="0" applyFont="1" applyBorder="1" applyAlignment="1">
      <alignment horizontal="center" vertical="center"/>
    </xf>
    <xf numFmtId="0" fontId="22" fillId="0" borderId="17" xfId="0" applyFont="1" applyBorder="1">
      <alignment vertical="center"/>
    </xf>
    <xf numFmtId="0" fontId="22" fillId="0" borderId="18" xfId="0" applyFont="1" applyBorder="1">
      <alignment vertical="center"/>
    </xf>
    <xf numFmtId="0" fontId="22" fillId="0" borderId="0" xfId="0" applyFont="1">
      <alignment vertical="center"/>
    </xf>
    <xf numFmtId="0" fontId="22" fillId="0" borderId="19" xfId="0" applyFont="1" applyBorder="1" applyAlignment="1">
      <alignment horizontal="center" vertical="center"/>
    </xf>
    <xf numFmtId="0" fontId="22" fillId="0" borderId="0" xfId="0" applyFont="1" applyBorder="1">
      <alignment vertical="center"/>
    </xf>
    <xf numFmtId="0" fontId="22" fillId="0" borderId="20" xfId="0" applyFont="1" applyBorder="1">
      <alignment vertical="center"/>
    </xf>
    <xf numFmtId="0" fontId="22" fillId="0" borderId="21" xfId="0" applyFont="1" applyBorder="1">
      <alignment vertical="center"/>
    </xf>
    <xf numFmtId="0" fontId="22" fillId="0" borderId="22" xfId="0" applyFont="1" applyBorder="1" applyAlignment="1">
      <alignment horizontal="center" vertical="center"/>
    </xf>
    <xf numFmtId="0" fontId="22" fillId="0" borderId="23" xfId="0" applyFont="1" applyBorder="1">
      <alignment vertical="center"/>
    </xf>
    <xf numFmtId="0" fontId="22" fillId="0" borderId="24" xfId="0" applyFont="1" applyBorder="1">
      <alignment vertical="center"/>
    </xf>
    <xf numFmtId="0" fontId="22" fillId="0" borderId="25" xfId="0" applyFont="1" applyBorder="1">
      <alignment vertical="center"/>
    </xf>
    <xf numFmtId="0" fontId="23" fillId="0" borderId="0" xfId="0" applyFont="1" applyAlignment="1">
      <alignment horizontal="center" vertical="center"/>
    </xf>
    <xf numFmtId="0" fontId="22" fillId="0" borderId="26" xfId="0" applyFont="1" applyBorder="1">
      <alignment vertical="center"/>
    </xf>
    <xf numFmtId="0" fontId="22" fillId="0" borderId="27" xfId="0" applyFont="1" applyBorder="1">
      <alignment vertical="center"/>
    </xf>
    <xf numFmtId="0" fontId="22" fillId="0" borderId="28" xfId="0" applyFont="1" applyBorder="1">
      <alignment vertical="center"/>
    </xf>
    <xf numFmtId="0" fontId="22" fillId="0" borderId="16" xfId="0" applyFont="1" applyBorder="1">
      <alignment vertical="center"/>
    </xf>
    <xf numFmtId="0" fontId="22" fillId="0" borderId="22" xfId="0" applyFont="1" applyBorder="1">
      <alignment vertical="center"/>
    </xf>
    <xf numFmtId="0" fontId="22" fillId="2" borderId="21" xfId="0" applyFont="1" applyFill="1" applyBorder="1">
      <alignment vertical="center"/>
    </xf>
    <xf numFmtId="0" fontId="22" fillId="2" borderId="0" xfId="0" applyFont="1" applyFill="1" applyBorder="1">
      <alignment vertical="center"/>
    </xf>
    <xf numFmtId="0" fontId="22" fillId="0" borderId="21" xfId="0" applyFont="1" applyFill="1" applyBorder="1">
      <alignment vertical="center"/>
    </xf>
    <xf numFmtId="0" fontId="22" fillId="0" borderId="0" xfId="0" applyFont="1" applyFill="1" applyBorder="1">
      <alignment vertical="center"/>
    </xf>
    <xf numFmtId="176" fontId="22" fillId="0" borderId="0" xfId="0" applyNumberFormat="1" applyFont="1" applyAlignment="1">
      <alignment horizontal="center" vertical="center"/>
    </xf>
    <xf numFmtId="176" fontId="22" fillId="0" borderId="0" xfId="0" applyNumberFormat="1" applyFont="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58" fontId="22" fillId="0" borderId="0" xfId="0" applyNumberFormat="1" applyFont="1">
      <alignment vertical="center"/>
    </xf>
    <xf numFmtId="0" fontId="22" fillId="0" borderId="0" xfId="0" applyFont="1" applyAlignment="1">
      <alignment horizontal="right" vertical="center"/>
    </xf>
    <xf numFmtId="176" fontId="22" fillId="0" borderId="0" xfId="0" applyNumberFormat="1" applyFont="1" applyAlignment="1">
      <alignment horizontal="left" vertical="center"/>
    </xf>
    <xf numFmtId="0" fontId="22" fillId="0" borderId="0" xfId="0" applyFont="1" applyAlignment="1">
      <alignment horizontal="left" vertical="center"/>
    </xf>
    <xf numFmtId="0" fontId="25" fillId="0" borderId="0" xfId="0" applyFont="1">
      <alignment vertical="center"/>
    </xf>
    <xf numFmtId="0" fontId="23" fillId="0" borderId="0" xfId="0" applyFont="1">
      <alignment vertical="center"/>
    </xf>
    <xf numFmtId="0" fontId="22" fillId="2" borderId="0" xfId="0" applyFont="1" applyFill="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26" fillId="0" borderId="0" xfId="0" applyFont="1">
      <alignment vertical="center"/>
    </xf>
    <xf numFmtId="0" fontId="27" fillId="0" borderId="0" xfId="0" applyFont="1" applyAlignment="1">
      <alignment horizontal="left" vertical="center"/>
    </xf>
    <xf numFmtId="0" fontId="26" fillId="0" borderId="0" xfId="0" applyFont="1" applyAlignment="1">
      <alignment vertical="center"/>
    </xf>
    <xf numFmtId="0" fontId="9" fillId="0" borderId="0" xfId="0" applyFont="1" applyFill="1" applyBorder="1" applyAlignment="1">
      <alignment horizontal="right" vertical="center"/>
    </xf>
    <xf numFmtId="0" fontId="9" fillId="0" borderId="5" xfId="0" applyFont="1" applyFill="1" applyBorder="1" applyAlignment="1">
      <alignment horizontal="right" vertical="center"/>
    </xf>
    <xf numFmtId="0" fontId="9" fillId="0" borderId="0" xfId="0" applyFont="1" applyBorder="1" applyAlignment="1">
      <alignment horizontal="right" vertical="center" shrinkToFit="1"/>
    </xf>
    <xf numFmtId="0" fontId="22" fillId="0" borderId="0" xfId="0" applyFont="1" applyFill="1">
      <alignment vertical="center"/>
    </xf>
    <xf numFmtId="0" fontId="25" fillId="0" borderId="0" xfId="0" applyFont="1" applyAlignment="1">
      <alignment vertical="center"/>
    </xf>
    <xf numFmtId="0" fontId="23" fillId="0" borderId="0" xfId="0" applyFont="1" applyAlignment="1">
      <alignment vertical="center"/>
    </xf>
    <xf numFmtId="176" fontId="22" fillId="0" borderId="0" xfId="0" applyNumberFormat="1" applyFont="1" applyAlignment="1">
      <alignment vertical="center"/>
    </xf>
    <xf numFmtId="0" fontId="25" fillId="0" borderId="0" xfId="0" applyFont="1" applyFill="1" applyAlignment="1">
      <alignment vertical="center"/>
    </xf>
    <xf numFmtId="0" fontId="22" fillId="0" borderId="0" xfId="0" applyFont="1" applyAlignment="1">
      <alignment vertical="center"/>
    </xf>
    <xf numFmtId="0" fontId="22" fillId="0" borderId="5" xfId="0" applyFont="1" applyBorder="1">
      <alignment vertical="center"/>
    </xf>
    <xf numFmtId="0" fontId="22" fillId="0" borderId="3" xfId="0" applyFont="1" applyBorder="1" applyAlignment="1">
      <alignment vertical="center"/>
    </xf>
    <xf numFmtId="0" fontId="22" fillId="0" borderId="2" xfId="0" applyFont="1" applyBorder="1" applyAlignment="1">
      <alignment vertical="center"/>
    </xf>
    <xf numFmtId="0" fontId="27" fillId="0" borderId="0" xfId="0" applyFont="1" applyAlignment="1">
      <alignment vertical="center"/>
    </xf>
    <xf numFmtId="176" fontId="25" fillId="2" borderId="0" xfId="0" applyNumberFormat="1" applyFont="1" applyFill="1" applyAlignment="1">
      <alignment vertical="center"/>
    </xf>
    <xf numFmtId="0" fontId="25" fillId="2" borderId="0" xfId="0" applyFont="1" applyFill="1" applyAlignment="1">
      <alignment horizontal="right" vertical="center"/>
    </xf>
    <xf numFmtId="0" fontId="25" fillId="0" borderId="11" xfId="0" applyFont="1" applyBorder="1" applyAlignment="1">
      <alignment vertical="center"/>
    </xf>
    <xf numFmtId="0" fontId="25" fillId="0" borderId="10"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xf>
    <xf numFmtId="0" fontId="22" fillId="0" borderId="0" xfId="0" applyFont="1" applyAlignment="1">
      <alignment horizontal="center" vertical="center"/>
    </xf>
    <xf numFmtId="0" fontId="22" fillId="0" borderId="3" xfId="0" applyFont="1" applyBorder="1">
      <alignment vertical="center"/>
    </xf>
    <xf numFmtId="0" fontId="22" fillId="0" borderId="2" xfId="0" applyFont="1" applyBorder="1">
      <alignment vertical="center"/>
    </xf>
    <xf numFmtId="0" fontId="22" fillId="0" borderId="11" xfId="0" applyFont="1" applyBorder="1">
      <alignment vertical="center"/>
    </xf>
    <xf numFmtId="0" fontId="22" fillId="0" borderId="10" xfId="0" applyFont="1" applyBorder="1">
      <alignment vertical="center"/>
    </xf>
    <xf numFmtId="0" fontId="28" fillId="0" borderId="0" xfId="0" applyFont="1" applyAlignment="1">
      <alignment horizontal="center" vertical="center"/>
    </xf>
    <xf numFmtId="0" fontId="25" fillId="2" borderId="0" xfId="0" applyFont="1" applyFill="1">
      <alignment vertical="center"/>
    </xf>
    <xf numFmtId="0" fontId="22" fillId="0" borderId="12" xfId="0" applyFont="1" applyBorder="1">
      <alignment vertical="center"/>
    </xf>
    <xf numFmtId="0" fontId="22" fillId="0" borderId="11" xfId="0" applyFont="1" applyBorder="1" applyAlignment="1">
      <alignment vertical="center"/>
    </xf>
    <xf numFmtId="0" fontId="22" fillId="0" borderId="15"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lignment vertical="center"/>
    </xf>
    <xf numFmtId="0" fontId="22" fillId="0" borderId="14" xfId="0" applyFont="1" applyBorder="1">
      <alignment vertical="center"/>
    </xf>
    <xf numFmtId="0" fontId="22" fillId="0" borderId="4" xfId="0" applyFont="1" applyBorder="1">
      <alignment vertical="center"/>
    </xf>
    <xf numFmtId="0" fontId="22" fillId="0" borderId="6" xfId="0" applyFont="1" applyBorder="1">
      <alignment vertical="center"/>
    </xf>
    <xf numFmtId="0" fontId="22" fillId="0" borderId="5" xfId="0" applyFont="1" applyBorder="1" applyAlignment="1">
      <alignment vertical="center"/>
    </xf>
    <xf numFmtId="0" fontId="22" fillId="0" borderId="9" xfId="0" applyFont="1" applyBorder="1" applyAlignment="1">
      <alignment horizontal="center" vertical="center"/>
    </xf>
    <xf numFmtId="0" fontId="25" fillId="2" borderId="11" xfId="0" applyFont="1" applyFill="1" applyBorder="1" applyAlignment="1">
      <alignment vertical="center"/>
    </xf>
    <xf numFmtId="0" fontId="27" fillId="2" borderId="11" xfId="0" applyFont="1" applyFill="1" applyBorder="1" applyAlignment="1">
      <alignment vertical="center"/>
    </xf>
    <xf numFmtId="0" fontId="27" fillId="2" borderId="10" xfId="0" applyFont="1" applyFill="1" applyBorder="1" applyAlignment="1">
      <alignment vertical="center"/>
    </xf>
    <xf numFmtId="0" fontId="29" fillId="0" borderId="0" xfId="0" applyFont="1" applyAlignment="1">
      <alignment horizontal="center" vertical="center"/>
    </xf>
    <xf numFmtId="0" fontId="30" fillId="0" borderId="7" xfId="0" applyFont="1" applyBorder="1" applyAlignment="1">
      <alignment horizontal="center" vertical="center"/>
    </xf>
    <xf numFmtId="0" fontId="30" fillId="0" borderId="0" xfId="0" applyFont="1">
      <alignment vertical="center"/>
    </xf>
    <xf numFmtId="176" fontId="22" fillId="0" borderId="0" xfId="0" applyNumberFormat="1" applyFont="1">
      <alignment vertical="center"/>
    </xf>
    <xf numFmtId="0" fontId="25" fillId="0" borderId="0" xfId="0" applyFont="1" applyBorder="1">
      <alignment vertical="center"/>
    </xf>
    <xf numFmtId="0" fontId="22" fillId="0" borderId="0" xfId="0" applyFont="1" applyBorder="1" applyAlignment="1">
      <alignment horizontal="center" vertical="center"/>
    </xf>
    <xf numFmtId="0" fontId="23" fillId="0" borderId="0" xfId="0" applyFont="1" applyBorder="1">
      <alignment vertical="center"/>
    </xf>
    <xf numFmtId="0" fontId="22" fillId="0" borderId="0" xfId="0" applyFont="1" applyBorder="1" applyAlignment="1">
      <alignment vertical="center"/>
    </xf>
    <xf numFmtId="0" fontId="22" fillId="0" borderId="12"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4" xfId="0" applyFont="1" applyBorder="1" applyAlignment="1">
      <alignment horizontal="center" vertical="center"/>
    </xf>
    <xf numFmtId="0" fontId="22" fillId="0" borderId="4" xfId="0" applyFont="1" applyBorder="1" applyAlignment="1">
      <alignment vertical="center"/>
    </xf>
    <xf numFmtId="0" fontId="22" fillId="0" borderId="6" xfId="0" applyFont="1" applyBorder="1" applyAlignment="1">
      <alignment vertical="center"/>
    </xf>
    <xf numFmtId="176" fontId="25" fillId="0" borderId="0" xfId="0" applyNumberFormat="1" applyFont="1" applyAlignment="1">
      <alignment horizontal="center" vertical="center"/>
    </xf>
    <xf numFmtId="0" fontId="27" fillId="0" borderId="12" xfId="0" applyFont="1" applyBorder="1" applyAlignment="1">
      <alignment vertical="center" shrinkToFit="1"/>
    </xf>
    <xf numFmtId="0" fontId="27" fillId="0" borderId="12" xfId="0" applyFont="1" applyBorder="1">
      <alignment vertical="center"/>
    </xf>
    <xf numFmtId="0" fontId="27" fillId="0" borderId="11" xfId="0" applyFont="1" applyBorder="1">
      <alignment vertical="center"/>
    </xf>
    <xf numFmtId="0" fontId="27" fillId="0" borderId="10" xfId="0" applyFont="1" applyBorder="1">
      <alignment vertical="center"/>
    </xf>
    <xf numFmtId="49" fontId="27" fillId="2" borderId="13" xfId="0" applyNumberFormat="1" applyFont="1" applyFill="1" applyBorder="1">
      <alignment vertical="center"/>
    </xf>
    <xf numFmtId="0" fontId="27" fillId="0" borderId="4" xfId="0" applyFont="1" applyBorder="1">
      <alignment vertical="center"/>
    </xf>
    <xf numFmtId="0" fontId="27" fillId="0" borderId="5" xfId="0" applyFont="1" applyBorder="1">
      <alignment vertical="center"/>
    </xf>
    <xf numFmtId="0" fontId="27" fillId="0" borderId="6" xfId="0" applyFont="1" applyBorder="1">
      <alignment vertical="center"/>
    </xf>
    <xf numFmtId="0" fontId="27" fillId="0" borderId="10"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6" xfId="0" applyFont="1" applyFill="1" applyBorder="1" applyAlignment="1">
      <alignment horizontal="left" vertical="center"/>
    </xf>
    <xf numFmtId="0" fontId="27" fillId="0" borderId="0" xfId="0" applyFont="1">
      <alignment vertical="center"/>
    </xf>
    <xf numFmtId="49" fontId="22" fillId="0" borderId="0" xfId="0" applyNumberFormat="1" applyFont="1">
      <alignment vertical="center"/>
    </xf>
    <xf numFmtId="0" fontId="31" fillId="0" borderId="0" xfId="0" applyFont="1" applyFill="1" applyBorder="1">
      <alignment vertical="center"/>
    </xf>
    <xf numFmtId="0" fontId="25" fillId="0" borderId="0" xfId="0" applyFont="1" applyFill="1" applyBorder="1">
      <alignment vertical="center"/>
    </xf>
    <xf numFmtId="0" fontId="22" fillId="2" borderId="0" xfId="0" applyFont="1" applyFill="1" applyAlignment="1">
      <alignment horizontal="right" vertical="center"/>
    </xf>
    <xf numFmtId="0" fontId="22" fillId="0" borderId="0" xfId="0" applyFont="1" applyBorder="1" applyAlignment="1">
      <alignment horizontal="left" vertical="center"/>
    </xf>
    <xf numFmtId="0" fontId="22" fillId="2" borderId="0" xfId="0" applyFont="1" applyFill="1" applyBorder="1" applyAlignment="1">
      <alignment horizontal="center" vertical="center"/>
    </xf>
    <xf numFmtId="0" fontId="31" fillId="0" borderId="0" xfId="0" applyFont="1" applyBorder="1">
      <alignment vertical="center"/>
    </xf>
    <xf numFmtId="0" fontId="22" fillId="0" borderId="2" xfId="0" applyFont="1" applyBorder="1" applyAlignment="1">
      <alignment horizontal="left" vertical="center"/>
    </xf>
    <xf numFmtId="176" fontId="22" fillId="0" borderId="3" xfId="0" applyNumberFormat="1" applyFont="1" applyBorder="1" applyAlignment="1">
      <alignment horizontal="left" vertical="center"/>
    </xf>
    <xf numFmtId="0" fontId="27" fillId="0" borderId="3" xfId="0" applyFont="1" applyBorder="1" applyAlignment="1">
      <alignment horizontal="left" vertical="center"/>
    </xf>
    <xf numFmtId="0" fontId="25" fillId="0" borderId="0" xfId="0" applyFont="1" applyAlignment="1">
      <alignment horizontal="center" vertical="center"/>
    </xf>
    <xf numFmtId="0" fontId="25" fillId="0" borderId="0" xfId="0" applyFont="1" applyFill="1" applyAlignment="1">
      <alignment horizontal="right" vertical="center"/>
    </xf>
    <xf numFmtId="0" fontId="25" fillId="0" borderId="0" xfId="0" applyFont="1" applyFill="1">
      <alignment vertical="center"/>
    </xf>
    <xf numFmtId="0" fontId="22" fillId="0" borderId="0" xfId="0" applyFont="1" applyFill="1" applyAlignment="1">
      <alignment horizontal="right" vertical="center"/>
    </xf>
    <xf numFmtId="0" fontId="27" fillId="0" borderId="3" xfId="0" applyFont="1" applyBorder="1" applyAlignment="1">
      <alignment vertical="center"/>
    </xf>
    <xf numFmtId="0" fontId="27" fillId="0" borderId="2" xfId="0" applyFont="1" applyBorder="1" applyAlignment="1">
      <alignment vertical="center"/>
    </xf>
    <xf numFmtId="0" fontId="27" fillId="0" borderId="2" xfId="0" applyFont="1" applyFill="1" applyBorder="1" applyAlignment="1">
      <alignment horizontal="center" vertical="center"/>
    </xf>
    <xf numFmtId="0" fontId="27" fillId="0" borderId="1" xfId="0" applyFont="1" applyFill="1" applyBorder="1" applyAlignment="1">
      <alignment vertical="center"/>
    </xf>
    <xf numFmtId="0" fontId="27" fillId="0" borderId="3" xfId="0" applyFont="1" applyFill="1" applyBorder="1" applyAlignment="1">
      <alignment vertical="center"/>
    </xf>
    <xf numFmtId="0" fontId="27" fillId="0" borderId="0" xfId="0" applyFont="1" applyBorder="1">
      <alignment vertical="center"/>
    </xf>
    <xf numFmtId="0" fontId="22" fillId="0" borderId="13" xfId="0" applyFont="1" applyFill="1" applyBorder="1">
      <alignment vertical="center"/>
    </xf>
    <xf numFmtId="0" fontId="22" fillId="0" borderId="14" xfId="0" applyFont="1" applyFill="1" applyBorder="1">
      <alignment vertical="center"/>
    </xf>
    <xf numFmtId="0" fontId="22" fillId="0" borderId="12" xfId="0" applyFont="1" applyFill="1" applyBorder="1" applyAlignment="1">
      <alignment vertical="center"/>
    </xf>
    <xf numFmtId="0" fontId="22" fillId="0" borderId="11" xfId="0" applyFont="1" applyFill="1" applyBorder="1" applyAlignment="1">
      <alignment vertical="center"/>
    </xf>
    <xf numFmtId="0" fontId="22" fillId="0" borderId="10" xfId="0" applyFont="1" applyFill="1" applyBorder="1" applyAlignment="1">
      <alignment vertical="center"/>
    </xf>
    <xf numFmtId="0" fontId="22" fillId="0" borderId="14" xfId="0" applyFont="1" applyFill="1" applyBorder="1" applyAlignment="1">
      <alignment vertical="center"/>
    </xf>
    <xf numFmtId="0" fontId="22" fillId="0" borderId="4" xfId="0" applyFont="1" applyFill="1" applyBorder="1">
      <alignment vertical="center"/>
    </xf>
    <xf numFmtId="0" fontId="22" fillId="0" borderId="5" xfId="0" applyFont="1" applyFill="1" applyBorder="1">
      <alignment vertical="center"/>
    </xf>
    <xf numFmtId="0" fontId="22" fillId="0" borderId="6" xfId="0" applyFont="1" applyFill="1" applyBorder="1">
      <alignment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7" fillId="0" borderId="2" xfId="0" applyFont="1" applyBorder="1">
      <alignment vertical="center"/>
    </xf>
    <xf numFmtId="0" fontId="27" fillId="0" borderId="0" xfId="0" applyFont="1" applyAlignment="1">
      <alignment horizontal="center" vertical="center"/>
    </xf>
    <xf numFmtId="0" fontId="27" fillId="0" borderId="13" xfId="0" applyFont="1" applyBorder="1">
      <alignment vertical="center"/>
    </xf>
    <xf numFmtId="0" fontId="27" fillId="0" borderId="14" xfId="0" applyFont="1" applyBorder="1">
      <alignment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lef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49" fontId="27" fillId="0" borderId="6" xfId="0" applyNumberFormat="1" applyFont="1" applyBorder="1" applyAlignment="1">
      <alignment horizontal="center" vertical="center"/>
    </xf>
    <xf numFmtId="0" fontId="27" fillId="0" borderId="11" xfId="0" applyFont="1" applyBorder="1" applyAlignment="1">
      <alignment horizontal="right" vertical="center"/>
    </xf>
    <xf numFmtId="0" fontId="27" fillId="0" borderId="10" xfId="0" applyFont="1" applyBorder="1" applyAlignment="1">
      <alignment horizontal="right" vertical="center"/>
    </xf>
    <xf numFmtId="0" fontId="27" fillId="0" borderId="12" xfId="0" applyFont="1" applyBorder="1" applyAlignment="1">
      <alignment horizontal="right" vertical="center"/>
    </xf>
    <xf numFmtId="0" fontId="27" fillId="0" borderId="0" xfId="0" applyFont="1" applyFill="1">
      <alignment vertical="center"/>
    </xf>
    <xf numFmtId="0" fontId="22" fillId="2" borderId="0" xfId="0" applyFont="1" applyFill="1" applyAlignment="1">
      <alignment vertical="center"/>
    </xf>
    <xf numFmtId="0" fontId="31" fillId="0" borderId="0" xfId="0" applyFont="1">
      <alignment vertical="center"/>
    </xf>
    <xf numFmtId="0" fontId="9" fillId="3" borderId="0" xfId="0" applyFont="1" applyFill="1" applyBorder="1">
      <alignment vertical="center"/>
    </xf>
    <xf numFmtId="0" fontId="9" fillId="0" borderId="5" xfId="0" applyFont="1" applyBorder="1" applyAlignment="1">
      <alignment horizontal="right" vertical="center"/>
    </xf>
    <xf numFmtId="0" fontId="9" fillId="3" borderId="0" xfId="0" applyFont="1" applyFill="1" applyBorder="1" applyAlignment="1">
      <alignment vertical="center" wrapText="1"/>
    </xf>
    <xf numFmtId="0" fontId="9" fillId="3" borderId="0" xfId="0" applyFont="1" applyFill="1" applyBorder="1" applyAlignment="1">
      <alignment vertical="center" shrinkToFit="1"/>
    </xf>
    <xf numFmtId="178" fontId="9" fillId="3" borderId="0" xfId="0" applyNumberFormat="1" applyFont="1" applyFill="1" applyBorder="1">
      <alignment vertical="center"/>
    </xf>
    <xf numFmtId="3" fontId="9" fillId="0" borderId="0" xfId="0" applyNumberFormat="1" applyFont="1" applyBorder="1">
      <alignment vertical="center"/>
    </xf>
    <xf numFmtId="0" fontId="9" fillId="0" borderId="0" xfId="0" applyFont="1" applyAlignment="1">
      <alignment horizontal="center" vertical="center"/>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21" fillId="2" borderId="7" xfId="0" applyFont="1" applyFill="1" applyBorder="1">
      <alignment vertical="center"/>
    </xf>
    <xf numFmtId="0" fontId="21" fillId="2" borderId="7" xfId="0" applyFont="1" applyFill="1" applyBorder="1" applyAlignment="1">
      <alignment horizontal="center" vertical="center"/>
    </xf>
    <xf numFmtId="0" fontId="19" fillId="0" borderId="0" xfId="0" applyFont="1">
      <alignment vertical="center"/>
    </xf>
    <xf numFmtId="0" fontId="34" fillId="0" borderId="0" xfId="0" applyFont="1" applyAlignment="1">
      <alignment vertical="center"/>
    </xf>
    <xf numFmtId="0" fontId="9" fillId="0" borderId="7" xfId="0" applyFont="1" applyBorder="1" applyAlignment="1">
      <alignment horizontal="center" vertical="center"/>
    </xf>
    <xf numFmtId="0" fontId="9" fillId="0" borderId="7" xfId="0" applyFont="1" applyBorder="1">
      <alignment vertical="center"/>
    </xf>
    <xf numFmtId="0" fontId="9" fillId="0" borderId="7" xfId="0" applyFont="1" applyFill="1" applyBorder="1" applyAlignment="1">
      <alignment horizontal="center" vertical="center" wrapText="1"/>
    </xf>
    <xf numFmtId="0" fontId="9" fillId="3" borderId="7" xfId="0" applyFont="1" applyFill="1" applyBorder="1" applyAlignment="1">
      <alignment vertical="center"/>
    </xf>
    <xf numFmtId="49" fontId="21" fillId="2"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19" fillId="0" borderId="0" xfId="0" applyFont="1" applyAlignment="1">
      <alignment horizontal="lef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9" fillId="2" borderId="0" xfId="0" applyFont="1" applyFill="1">
      <alignment vertical="center"/>
    </xf>
    <xf numFmtId="0" fontId="18" fillId="0" borderId="0" xfId="0" applyFont="1" applyFill="1">
      <alignment vertical="center"/>
    </xf>
    <xf numFmtId="176" fontId="18" fillId="0" borderId="0" xfId="0" applyNumberFormat="1" applyFont="1" applyAlignment="1">
      <alignment horizontal="left" vertical="center"/>
    </xf>
    <xf numFmtId="176" fontId="18" fillId="2" borderId="0" xfId="0" applyNumberFormat="1" applyFont="1" applyFill="1">
      <alignment vertical="center"/>
    </xf>
    <xf numFmtId="0" fontId="19" fillId="0" borderId="0" xfId="0" applyFont="1" applyFill="1">
      <alignment vertical="center"/>
    </xf>
    <xf numFmtId="176" fontId="9" fillId="0" borderId="0" xfId="0" applyNumberFormat="1" applyFont="1" applyFill="1" applyBorder="1" applyAlignment="1">
      <alignment horizontal="right" vertical="center"/>
    </xf>
    <xf numFmtId="0" fontId="9" fillId="3" borderId="14" xfId="0" applyNumberFormat="1" applyFont="1" applyFill="1" applyBorder="1" applyAlignment="1">
      <alignment horizontal="left" vertical="center"/>
    </xf>
    <xf numFmtId="0" fontId="2" fillId="0" borderId="0" xfId="0" applyFont="1" applyAlignment="1">
      <alignment horizontal="center" vertical="center"/>
    </xf>
    <xf numFmtId="0" fontId="27" fillId="0" borderId="7" xfId="0" applyFont="1" applyBorder="1" applyAlignment="1">
      <alignment horizontal="center" vertical="center"/>
    </xf>
    <xf numFmtId="0" fontId="18" fillId="2" borderId="0" xfId="0" applyFont="1" applyFill="1">
      <alignment vertical="center"/>
    </xf>
    <xf numFmtId="176" fontId="19" fillId="2" borderId="0" xfId="0" applyNumberFormat="1" applyFont="1" applyFill="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18" fillId="0" borderId="0" xfId="0" applyFont="1" applyBorder="1">
      <alignment vertical="center"/>
    </xf>
    <xf numFmtId="0" fontId="19" fillId="0" borderId="0" xfId="0" applyFont="1" applyBorder="1">
      <alignment vertical="center"/>
    </xf>
    <xf numFmtId="0" fontId="18" fillId="0" borderId="0" xfId="0" applyFont="1" applyBorder="1" applyAlignment="1">
      <alignment horizontal="center" vertical="center"/>
    </xf>
    <xf numFmtId="0" fontId="18" fillId="0" borderId="13" xfId="0" applyFont="1" applyFill="1" applyBorder="1">
      <alignment vertical="center"/>
    </xf>
    <xf numFmtId="0" fontId="18" fillId="0" borderId="0" xfId="0" applyFont="1" applyFill="1" applyBorder="1">
      <alignment vertical="center"/>
    </xf>
    <xf numFmtId="0" fontId="18" fillId="0" borderId="14" xfId="0" applyFont="1" applyFill="1" applyBorder="1">
      <alignment vertical="center"/>
    </xf>
    <xf numFmtId="0" fontId="18" fillId="0" borderId="12" xfId="0" applyFont="1" applyFill="1" applyBorder="1" applyAlignment="1">
      <alignment vertical="center"/>
    </xf>
    <xf numFmtId="0" fontId="18" fillId="0" borderId="11" xfId="0" applyFont="1" applyFill="1" applyBorder="1" applyAlignment="1">
      <alignment vertical="center"/>
    </xf>
    <xf numFmtId="0" fontId="18" fillId="0" borderId="10" xfId="0" applyFont="1" applyFill="1" applyBorder="1" applyAlignment="1">
      <alignment vertical="center"/>
    </xf>
    <xf numFmtId="0" fontId="18" fillId="0" borderId="14" xfId="0" applyFont="1" applyFill="1" applyBorder="1" applyAlignment="1">
      <alignment vertical="center"/>
    </xf>
    <xf numFmtId="0" fontId="18" fillId="0" borderId="4" xfId="0" applyFont="1" applyFill="1" applyBorder="1">
      <alignment vertical="center"/>
    </xf>
    <xf numFmtId="0" fontId="18" fillId="0" borderId="5" xfId="0" applyFont="1" applyFill="1" applyBorder="1">
      <alignment vertical="center"/>
    </xf>
    <xf numFmtId="0" fontId="18" fillId="0" borderId="6" xfId="0" applyFont="1" applyFill="1" applyBorder="1">
      <alignment vertical="center"/>
    </xf>
    <xf numFmtId="0" fontId="18" fillId="0" borderId="4" xfId="0" applyFont="1" applyFill="1" applyBorder="1" applyAlignment="1">
      <alignment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176" fontId="18" fillId="0" borderId="0" xfId="0" applyNumberFormat="1" applyFont="1" applyAlignment="1">
      <alignment vertical="center"/>
    </xf>
    <xf numFmtId="0" fontId="18" fillId="2" borderId="0" xfId="0" applyFont="1" applyFill="1" applyAlignment="1">
      <alignment horizontal="right" vertical="center"/>
    </xf>
    <xf numFmtId="0" fontId="19" fillId="0" borderId="0" xfId="0" applyFont="1" applyAlignment="1">
      <alignment vertical="center"/>
    </xf>
    <xf numFmtId="0" fontId="18" fillId="0" borderId="0" xfId="0" applyFont="1" applyBorder="1" applyAlignment="1">
      <alignment horizontal="left" vertical="center"/>
    </xf>
    <xf numFmtId="176" fontId="18" fillId="2" borderId="0" xfId="0" applyNumberFormat="1" applyFont="1" applyFill="1" applyBorder="1" applyAlignment="1">
      <alignment horizontal="left" vertical="center"/>
    </xf>
    <xf numFmtId="0" fontId="18" fillId="2" borderId="0" xfId="0" applyFont="1" applyFill="1" applyBorder="1" applyAlignment="1">
      <alignment horizontal="center" vertical="center"/>
    </xf>
    <xf numFmtId="0" fontId="18" fillId="0" borderId="2" xfId="0" applyFont="1" applyBorder="1" applyAlignment="1">
      <alignment horizontal="left" vertical="center"/>
    </xf>
    <xf numFmtId="0" fontId="18" fillId="0" borderId="2" xfId="0" applyFont="1" applyBorder="1">
      <alignment vertical="center"/>
    </xf>
    <xf numFmtId="176" fontId="18" fillId="0" borderId="0" xfId="0" applyNumberFormat="1" applyFont="1" applyFill="1">
      <alignment vertical="center"/>
    </xf>
    <xf numFmtId="176" fontId="19" fillId="0" borderId="0" xfId="0" applyNumberFormat="1" applyFont="1" applyAlignment="1">
      <alignment horizontal="center" vertical="center"/>
    </xf>
    <xf numFmtId="49" fontId="18" fillId="0" borderId="0" xfId="0" applyNumberFormat="1" applyFont="1">
      <alignment vertical="center"/>
    </xf>
    <xf numFmtId="0" fontId="18" fillId="0" borderId="10" xfId="0" applyFont="1" applyBorder="1">
      <alignment vertical="center"/>
    </xf>
    <xf numFmtId="0" fontId="18" fillId="0" borderId="14" xfId="0" applyFont="1" applyBorder="1">
      <alignment vertical="center"/>
    </xf>
    <xf numFmtId="0" fontId="18" fillId="0" borderId="6" xfId="0" applyFont="1" applyBorder="1">
      <alignment vertical="center"/>
    </xf>
    <xf numFmtId="0" fontId="19" fillId="0" borderId="0" xfId="0" applyFont="1" applyFill="1" applyBorder="1">
      <alignment vertical="center"/>
    </xf>
    <xf numFmtId="0" fontId="27" fillId="0" borderId="15" xfId="0" applyFont="1" applyBorder="1">
      <alignment vertical="center"/>
    </xf>
    <xf numFmtId="0" fontId="27" fillId="0" borderId="8" xfId="0" applyFont="1" applyBorder="1">
      <alignment vertical="center"/>
    </xf>
    <xf numFmtId="0" fontId="27" fillId="0" borderId="9" xfId="0" applyFont="1" applyBorder="1">
      <alignment vertical="center"/>
    </xf>
    <xf numFmtId="0" fontId="18" fillId="0" borderId="4" xfId="0" applyFont="1" applyBorder="1">
      <alignment vertical="center"/>
    </xf>
    <xf numFmtId="178" fontId="27" fillId="0" borderId="0" xfId="0" applyNumberFormat="1" applyFont="1">
      <alignment vertical="center"/>
    </xf>
    <xf numFmtId="4" fontId="27" fillId="0" borderId="0" xfId="0" applyNumberFormat="1" applyFont="1">
      <alignment vertical="center"/>
    </xf>
    <xf numFmtId="0" fontId="2" fillId="0" borderId="30" xfId="0" applyFont="1" applyBorder="1">
      <alignment vertical="center"/>
    </xf>
    <xf numFmtId="0" fontId="2" fillId="0" borderId="31" xfId="0" applyFont="1" applyBorder="1">
      <alignment vertical="center"/>
    </xf>
    <xf numFmtId="0" fontId="2" fillId="0" borderId="36" xfId="0" applyFont="1" applyBorder="1">
      <alignment vertical="center"/>
    </xf>
    <xf numFmtId="0" fontId="2" fillId="0" borderId="5" xfId="0" applyFont="1" applyBorder="1">
      <alignment vertical="center"/>
    </xf>
    <xf numFmtId="0" fontId="2" fillId="0" borderId="37" xfId="0" applyFont="1" applyBorder="1">
      <alignment vertical="center"/>
    </xf>
    <xf numFmtId="0" fontId="0" fillId="0" borderId="8" xfId="0" applyBorder="1" applyAlignment="1">
      <alignment vertical="center" textRotation="255"/>
    </xf>
    <xf numFmtId="0" fontId="0" fillId="0" borderId="38" xfId="0" applyBorder="1" applyAlignment="1">
      <alignment vertical="center" textRotation="255"/>
    </xf>
    <xf numFmtId="0" fontId="6" fillId="0" borderId="0" xfId="0" applyFont="1">
      <alignment vertical="center"/>
    </xf>
    <xf numFmtId="0" fontId="18" fillId="0" borderId="0" xfId="0" applyFont="1" applyAlignment="1">
      <alignment horizontal="distributed" vertical="center"/>
    </xf>
    <xf numFmtId="0" fontId="0" fillId="0" borderId="0" xfId="0" applyAlignment="1">
      <alignment vertical="center" textRotation="255"/>
    </xf>
    <xf numFmtId="0" fontId="0" fillId="0" borderId="12" xfId="0" applyBorder="1" applyAlignment="1">
      <alignment vertical="center" textRotation="255"/>
    </xf>
    <xf numFmtId="0" fontId="0" fillId="0" borderId="11" xfId="0" applyBorder="1" applyAlignment="1">
      <alignment vertical="center" textRotation="255"/>
    </xf>
    <xf numFmtId="0" fontId="0" fillId="0" borderId="10" xfId="0" applyBorder="1" applyAlignment="1">
      <alignment vertical="center" textRotation="255"/>
    </xf>
    <xf numFmtId="0" fontId="0" fillId="0" borderId="14" xfId="0" applyBorder="1" applyAlignment="1">
      <alignment vertical="center" textRotation="255"/>
    </xf>
    <xf numFmtId="0" fontId="7" fillId="0" borderId="0" xfId="0" applyFont="1" applyAlignment="1">
      <alignment vertical="center" textRotation="255"/>
    </xf>
    <xf numFmtId="0" fontId="0" fillId="0" borderId="15" xfId="0" applyBorder="1" applyAlignment="1">
      <alignment vertical="center" textRotation="255"/>
    </xf>
    <xf numFmtId="0" fontId="0" fillId="0" borderId="40" xfId="0" applyBorder="1" applyAlignment="1">
      <alignment vertical="center" textRotation="255"/>
    </xf>
    <xf numFmtId="0" fontId="0" fillId="0" borderId="41" xfId="0" applyBorder="1" applyAlignment="1">
      <alignment vertical="center" textRotation="255"/>
    </xf>
    <xf numFmtId="0" fontId="0" fillId="0" borderId="33" xfId="0" applyBorder="1" applyAlignment="1">
      <alignment vertical="center" textRotation="255"/>
    </xf>
    <xf numFmtId="0" fontId="0" fillId="0" borderId="42" xfId="0" applyBorder="1" applyAlignment="1">
      <alignment vertical="top" textRotation="255"/>
    </xf>
    <xf numFmtId="0" fontId="0" fillId="0" borderId="21" xfId="0" applyBorder="1" applyAlignment="1">
      <alignment vertical="center" textRotation="255"/>
    </xf>
    <xf numFmtId="0" fontId="0" fillId="0" borderId="25" xfId="0" applyBorder="1" applyAlignment="1">
      <alignment vertical="center" textRotation="255"/>
    </xf>
    <xf numFmtId="0" fontId="0" fillId="0" borderId="23" xfId="0" applyBorder="1" applyAlignment="1">
      <alignment vertical="center" textRotation="255"/>
    </xf>
    <xf numFmtId="0" fontId="0" fillId="0" borderId="43" xfId="0" applyBorder="1" applyAlignment="1">
      <alignment vertical="center" textRotation="255"/>
    </xf>
    <xf numFmtId="0" fontId="0" fillId="0" borderId="44" xfId="0" applyBorder="1" applyAlignment="1">
      <alignment vertical="center" textRotation="255"/>
    </xf>
    <xf numFmtId="0" fontId="0" fillId="0" borderId="45" xfId="0" applyBorder="1" applyAlignment="1">
      <alignment vertical="center" textRotation="255"/>
    </xf>
    <xf numFmtId="0" fontId="0" fillId="0" borderId="46" xfId="0" applyBorder="1" applyAlignment="1">
      <alignment vertical="top" textRotation="255"/>
    </xf>
    <xf numFmtId="0" fontId="0" fillId="0" borderId="0" xfId="0" applyAlignment="1">
      <alignment vertical="top" textRotation="255"/>
    </xf>
    <xf numFmtId="0" fontId="40" fillId="0" borderId="0" xfId="0" applyFont="1" applyAlignment="1">
      <alignment horizontal="center" vertical="center" textRotation="255"/>
    </xf>
    <xf numFmtId="0" fontId="7" fillId="2" borderId="47" xfId="0" applyFont="1" applyFill="1" applyBorder="1" applyAlignment="1">
      <alignment vertical="center" textRotation="255"/>
    </xf>
    <xf numFmtId="0" fontId="9" fillId="2" borderId="2" xfId="0" applyFont="1" applyFill="1" applyBorder="1" applyAlignment="1">
      <alignment vertical="center" textRotation="255"/>
    </xf>
    <xf numFmtId="0" fontId="0" fillId="0" borderId="48" xfId="0" applyBorder="1" applyAlignment="1">
      <alignment vertical="top" textRotation="255"/>
    </xf>
    <xf numFmtId="0" fontId="0" fillId="0" borderId="49" xfId="0" applyBorder="1" applyAlignment="1">
      <alignment vertical="top" textRotation="255"/>
    </xf>
    <xf numFmtId="0" fontId="0" fillId="0" borderId="50" xfId="0" applyBorder="1" applyAlignment="1">
      <alignment vertical="top" textRotation="255"/>
    </xf>
    <xf numFmtId="0" fontId="0" fillId="0" borderId="0" xfId="0" applyBorder="1" applyAlignment="1">
      <alignment vertical="top" textRotation="255"/>
    </xf>
    <xf numFmtId="0" fontId="0" fillId="0" borderId="51" xfId="0" applyBorder="1" applyAlignment="1">
      <alignment vertical="top" textRotation="255"/>
    </xf>
    <xf numFmtId="0" fontId="0" fillId="0" borderId="28" xfId="0" applyBorder="1" applyAlignment="1">
      <alignment vertical="top" textRotation="255"/>
    </xf>
    <xf numFmtId="0" fontId="2" fillId="0" borderId="0" xfId="0" applyFont="1" applyAlignment="1">
      <alignment vertical="center" textRotation="255"/>
    </xf>
    <xf numFmtId="0" fontId="2" fillId="0" borderId="0" xfId="0" applyFont="1" applyAlignment="1">
      <alignment vertical="top" textRotation="255"/>
    </xf>
    <xf numFmtId="0" fontId="2" fillId="0" borderId="0" xfId="0" applyFont="1" applyAlignment="1">
      <alignment horizontal="right" vertical="top" textRotation="255"/>
    </xf>
    <xf numFmtId="0" fontId="21" fillId="4" borderId="13" xfId="0" applyNumberFormat="1" applyFont="1" applyFill="1" applyBorder="1" applyAlignment="1">
      <alignment vertical="center"/>
    </xf>
    <xf numFmtId="0" fontId="21" fillId="4" borderId="0" xfId="0" applyNumberFormat="1" applyFont="1" applyFill="1" applyBorder="1" applyAlignment="1">
      <alignment vertical="center"/>
    </xf>
    <xf numFmtId="0" fontId="9" fillId="4" borderId="14" xfId="0" applyFont="1" applyFill="1" applyBorder="1">
      <alignment vertical="center"/>
    </xf>
    <xf numFmtId="0" fontId="21" fillId="2" borderId="0" xfId="0" applyNumberFormat="1" applyFont="1" applyFill="1" applyBorder="1" applyAlignment="1">
      <alignment horizontal="right" vertical="center"/>
    </xf>
    <xf numFmtId="0" fontId="9" fillId="4" borderId="13" xfId="0" applyFont="1" applyFill="1" applyBorder="1" applyAlignment="1">
      <alignment vertical="center"/>
    </xf>
    <xf numFmtId="58" fontId="9" fillId="0" borderId="14" xfId="0" applyNumberFormat="1" applyFont="1" applyFill="1" applyBorder="1" applyAlignment="1">
      <alignment vertical="center"/>
    </xf>
    <xf numFmtId="176" fontId="18" fillId="2" borderId="0" xfId="0" applyNumberFormat="1" applyFont="1" applyFill="1" applyAlignment="1">
      <alignment vertical="center"/>
    </xf>
    <xf numFmtId="0" fontId="22" fillId="5" borderId="0" xfId="0" applyFont="1" applyFill="1">
      <alignment vertical="center"/>
    </xf>
    <xf numFmtId="0" fontId="9" fillId="0" borderId="1" xfId="0" applyFont="1" applyBorder="1" applyAlignment="1">
      <alignment vertical="center" wrapText="1"/>
    </xf>
    <xf numFmtId="0" fontId="39" fillId="0" borderId="0" xfId="0" applyFont="1">
      <alignment vertical="center"/>
    </xf>
    <xf numFmtId="58" fontId="32" fillId="0" borderId="0" xfId="0" applyNumberFormat="1" applyFont="1">
      <alignment vertical="center"/>
    </xf>
    <xf numFmtId="0" fontId="21" fillId="2" borderId="7" xfId="0" applyFont="1" applyFill="1" applyBorder="1" applyAlignment="1">
      <alignment vertical="center" shrinkToFit="1"/>
    </xf>
    <xf numFmtId="0" fontId="18" fillId="5" borderId="0" xfId="0" applyFont="1" applyFill="1" applyAlignment="1">
      <alignment horizontal="left" vertical="center"/>
    </xf>
    <xf numFmtId="0" fontId="28" fillId="5" borderId="0" xfId="0" applyFont="1" applyFill="1" applyAlignment="1">
      <alignment horizontal="center" vertical="center"/>
    </xf>
    <xf numFmtId="0" fontId="19" fillId="2" borderId="12" xfId="0" applyFont="1" applyFill="1" applyBorder="1" applyAlignment="1">
      <alignment vertical="center"/>
    </xf>
    <xf numFmtId="176" fontId="6" fillId="2" borderId="0" xfId="0" applyNumberFormat="1" applyFont="1" applyFill="1" applyAlignment="1">
      <alignment horizontal="right" vertical="center"/>
    </xf>
    <xf numFmtId="0" fontId="18" fillId="2" borderId="0" xfId="0" applyFont="1" applyFill="1" applyBorder="1">
      <alignment vertical="center"/>
    </xf>
    <xf numFmtId="58" fontId="32" fillId="0" borderId="0" xfId="0" applyNumberFormat="1" applyFont="1" applyAlignment="1">
      <alignment vertical="center"/>
    </xf>
    <xf numFmtId="0" fontId="19" fillId="2" borderId="0" xfId="0" applyFont="1" applyFill="1" applyAlignment="1">
      <alignment horizontal="right" vertical="center"/>
    </xf>
    <xf numFmtId="0" fontId="44" fillId="0" borderId="52" xfId="0" applyFont="1" applyFill="1" applyBorder="1" applyAlignment="1">
      <alignment horizontal="center" vertical="center" wrapText="1"/>
    </xf>
    <xf numFmtId="0" fontId="44" fillId="0" borderId="52" xfId="0" applyFont="1" applyFill="1" applyBorder="1" applyAlignment="1">
      <alignment horizontal="center" vertical="center" shrinkToFit="1"/>
    </xf>
    <xf numFmtId="0" fontId="44" fillId="0" borderId="53" xfId="0" applyFont="1" applyFill="1" applyBorder="1" applyAlignment="1">
      <alignment horizontal="center" vertical="center" wrapText="1"/>
    </xf>
    <xf numFmtId="0" fontId="46" fillId="0" borderId="0" xfId="0" applyFont="1" applyAlignment="1">
      <alignment horizontal="left" vertical="center"/>
    </xf>
    <xf numFmtId="0" fontId="52" fillId="0" borderId="0" xfId="0" applyFont="1">
      <alignment vertical="center"/>
    </xf>
    <xf numFmtId="0" fontId="46" fillId="0" borderId="0" xfId="0" applyFont="1">
      <alignment vertical="center"/>
    </xf>
    <xf numFmtId="0" fontId="36" fillId="0" borderId="0" xfId="0" applyFont="1" applyBorder="1" applyAlignment="1">
      <alignment vertical="center" wrapText="1"/>
    </xf>
    <xf numFmtId="0" fontId="47" fillId="0" borderId="0" xfId="0" applyFont="1" applyFill="1" applyBorder="1" applyAlignment="1">
      <alignment vertical="center" wrapText="1"/>
    </xf>
    <xf numFmtId="0" fontId="46" fillId="0" borderId="0" xfId="0" applyFont="1" applyAlignment="1">
      <alignment vertical="center"/>
    </xf>
    <xf numFmtId="0" fontId="44" fillId="0" borderId="54" xfId="0" applyFont="1" applyFill="1" applyBorder="1" applyAlignment="1">
      <alignment horizontal="center" vertical="center" shrinkToFit="1"/>
    </xf>
    <xf numFmtId="0" fontId="18" fillId="2" borderId="0" xfId="0" applyFont="1" applyFill="1" applyBorder="1" applyAlignment="1">
      <alignment horizontal="left" vertical="center"/>
    </xf>
    <xf numFmtId="0" fontId="18" fillId="5" borderId="0" xfId="0" applyFont="1" applyFill="1">
      <alignment vertical="center"/>
    </xf>
    <xf numFmtId="0" fontId="27" fillId="0" borderId="0" xfId="0" applyFont="1" applyAlignment="1">
      <alignment horizontal="right" vertical="center"/>
    </xf>
    <xf numFmtId="0" fontId="18" fillId="5" borderId="0" xfId="0" applyFont="1" applyFill="1" applyAlignment="1">
      <alignment horizontal="right" vertical="center"/>
    </xf>
    <xf numFmtId="176" fontId="27" fillId="0" borderId="0" xfId="0" applyNumberFormat="1"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176" fontId="10" fillId="0" borderId="12" xfId="0" applyNumberFormat="1" applyFont="1" applyFill="1" applyBorder="1" applyAlignment="1">
      <alignment vertical="center"/>
    </xf>
    <xf numFmtId="176" fontId="10" fillId="0" borderId="11" xfId="0" applyNumberFormat="1" applyFont="1" applyFill="1" applyBorder="1" applyAlignment="1">
      <alignment vertical="center"/>
    </xf>
    <xf numFmtId="176" fontId="27" fillId="0" borderId="4" xfId="0" applyNumberFormat="1" applyFont="1" applyFill="1" applyBorder="1" applyAlignment="1">
      <alignment horizontal="left" vertical="center"/>
    </xf>
    <xf numFmtId="176" fontId="27" fillId="0" borderId="5" xfId="0" applyNumberFormat="1" applyFont="1" applyFill="1" applyBorder="1" applyAlignment="1">
      <alignment horizontal="left" vertical="center"/>
    </xf>
    <xf numFmtId="176" fontId="27" fillId="0" borderId="12" xfId="0" applyNumberFormat="1" applyFont="1" applyFill="1" applyBorder="1" applyAlignment="1">
      <alignment horizontal="left" vertical="center"/>
    </xf>
    <xf numFmtId="176" fontId="27" fillId="0" borderId="11" xfId="0" applyNumberFormat="1" applyFont="1" applyFill="1" applyBorder="1" applyAlignment="1">
      <alignment horizontal="left" vertical="center"/>
    </xf>
    <xf numFmtId="176" fontId="27" fillId="0" borderId="0" xfId="0" applyNumberFormat="1" applyFont="1" applyAlignment="1">
      <alignment horizontal="center" vertical="center"/>
    </xf>
    <xf numFmtId="176" fontId="27" fillId="0" borderId="0" xfId="0" applyNumberFormat="1" applyFont="1" applyAlignment="1">
      <alignment horizontal="right" vertical="center"/>
    </xf>
    <xf numFmtId="0" fontId="10" fillId="0" borderId="0" xfId="0" applyFont="1" applyFill="1" applyAlignment="1">
      <alignment vertical="center" shrinkToFit="1"/>
    </xf>
    <xf numFmtId="0" fontId="10" fillId="0" borderId="0" xfId="0" applyFont="1" applyFill="1" applyAlignment="1">
      <alignment vertical="center"/>
    </xf>
    <xf numFmtId="58" fontId="27" fillId="0" borderId="0" xfId="0" applyNumberFormat="1" applyFont="1">
      <alignment vertical="center"/>
    </xf>
    <xf numFmtId="0" fontId="10" fillId="0" borderId="0" xfId="0" applyFont="1">
      <alignment vertical="center"/>
    </xf>
    <xf numFmtId="0" fontId="44" fillId="0" borderId="54" xfId="0" applyFont="1" applyFill="1" applyBorder="1" applyAlignment="1">
      <alignment horizontal="center" vertical="center" wrapText="1"/>
    </xf>
    <xf numFmtId="0" fontId="9" fillId="6" borderId="0" xfId="0" applyNumberFormat="1" applyFont="1" applyFill="1" applyBorder="1" applyAlignment="1">
      <alignment horizontal="left" vertical="center"/>
    </xf>
    <xf numFmtId="0" fontId="9" fillId="6" borderId="6" xfId="0" applyFont="1" applyFill="1" applyBorder="1">
      <alignment vertical="center"/>
    </xf>
    <xf numFmtId="0" fontId="35" fillId="0" borderId="0" xfId="0" applyFont="1">
      <alignment vertical="center"/>
    </xf>
    <xf numFmtId="0" fontId="35" fillId="0" borderId="0" xfId="0" applyFont="1" applyAlignment="1">
      <alignment vertical="center"/>
    </xf>
    <xf numFmtId="0" fontId="2" fillId="0" borderId="55" xfId="0" applyFont="1" applyBorder="1">
      <alignment vertical="center"/>
    </xf>
    <xf numFmtId="0" fontId="53" fillId="2" borderId="56" xfId="0" applyFont="1" applyFill="1" applyBorder="1" applyAlignment="1">
      <alignment horizontal="center" vertical="center"/>
    </xf>
    <xf numFmtId="0" fontId="2" fillId="0" borderId="56" xfId="0" applyFont="1" applyBorder="1">
      <alignment vertical="center"/>
    </xf>
    <xf numFmtId="0" fontId="2" fillId="0" borderId="57" xfId="0" applyFont="1" applyBorder="1">
      <alignment vertical="center"/>
    </xf>
    <xf numFmtId="49" fontId="27" fillId="0" borderId="0" xfId="0" applyNumberFormat="1" applyFont="1">
      <alignment vertical="center"/>
    </xf>
    <xf numFmtId="0" fontId="18" fillId="0" borderId="0" xfId="0" applyFont="1" applyBorder="1" applyAlignment="1">
      <alignment horizontal="center" vertical="center"/>
    </xf>
    <xf numFmtId="0" fontId="9" fillId="3" borderId="5" xfId="0" applyNumberFormat="1" applyFont="1" applyFill="1" applyBorder="1" applyAlignment="1">
      <alignment vertical="center"/>
    </xf>
    <xf numFmtId="0" fontId="9" fillId="3" borderId="6" xfId="0" applyNumberFormat="1" applyFont="1" applyFill="1" applyBorder="1" applyAlignment="1">
      <alignment vertical="center"/>
    </xf>
    <xf numFmtId="14" fontId="9" fillId="3" borderId="5" xfId="0" applyNumberFormat="1" applyFont="1" applyFill="1" applyBorder="1" applyAlignment="1">
      <alignment horizontal="left" vertical="center"/>
    </xf>
    <xf numFmtId="14" fontId="21" fillId="2" borderId="12" xfId="0" applyNumberFormat="1" applyFont="1" applyFill="1" applyBorder="1" applyAlignment="1">
      <alignment horizontal="left" vertical="center"/>
    </xf>
    <xf numFmtId="14" fontId="21" fillId="2" borderId="13" xfId="0" applyNumberFormat="1" applyFont="1" applyFill="1" applyBorder="1" applyAlignment="1">
      <alignment horizontal="left" vertical="center"/>
    </xf>
    <xf numFmtId="178" fontId="10" fillId="6" borderId="6" xfId="0" applyNumberFormat="1" applyFont="1" applyFill="1" applyBorder="1">
      <alignment vertical="center"/>
    </xf>
    <xf numFmtId="0" fontId="10" fillId="6" borderId="14" xfId="0" applyFont="1" applyFill="1" applyBorder="1">
      <alignment vertical="center"/>
    </xf>
    <xf numFmtId="0" fontId="9" fillId="6" borderId="14" xfId="0" applyFont="1" applyFill="1" applyBorder="1">
      <alignment vertical="center"/>
    </xf>
    <xf numFmtId="0" fontId="9" fillId="6" borderId="10" xfId="0" applyFont="1" applyFill="1" applyBorder="1">
      <alignment vertical="center"/>
    </xf>
    <xf numFmtId="58" fontId="21" fillId="6" borderId="7" xfId="0" applyNumberFormat="1" applyFont="1" applyFill="1" applyBorder="1">
      <alignment vertical="center"/>
    </xf>
    <xf numFmtId="14" fontId="21" fillId="2" borderId="7" xfId="0" applyNumberFormat="1" applyFont="1" applyFill="1" applyBorder="1">
      <alignment vertical="center"/>
    </xf>
    <xf numFmtId="0" fontId="18" fillId="0" borderId="17" xfId="0" applyFont="1" applyBorder="1">
      <alignment vertical="center"/>
    </xf>
    <xf numFmtId="0" fontId="18" fillId="0" borderId="18" xfId="0" applyFont="1" applyBorder="1">
      <alignment vertical="center"/>
    </xf>
    <xf numFmtId="0" fontId="51" fillId="0" borderId="0" xfId="0" applyFont="1" applyBorder="1" applyAlignment="1">
      <alignment horizontal="right" vertical="center"/>
    </xf>
    <xf numFmtId="0" fontId="51" fillId="0" borderId="0" xfId="0" applyFont="1" applyBorder="1" applyAlignment="1">
      <alignment horizontal="left" vertical="center"/>
    </xf>
    <xf numFmtId="0" fontId="18" fillId="0" borderId="20" xfId="0" applyFont="1" applyBorder="1">
      <alignment vertical="center"/>
    </xf>
    <xf numFmtId="0" fontId="18" fillId="0" borderId="23" xfId="0" applyFont="1" applyBorder="1">
      <alignment vertical="center"/>
    </xf>
    <xf numFmtId="0" fontId="18" fillId="0" borderId="24" xfId="0" applyFont="1" applyBorder="1">
      <alignment vertical="center"/>
    </xf>
    <xf numFmtId="0" fontId="2" fillId="0" borderId="0" xfId="0" applyFont="1" applyBorder="1">
      <alignment vertical="center"/>
    </xf>
    <xf numFmtId="0" fontId="2" fillId="0" borderId="20" xfId="0" applyFont="1" applyBorder="1">
      <alignment vertical="center"/>
    </xf>
    <xf numFmtId="0" fontId="2" fillId="0" borderId="0" xfId="0" applyFont="1" applyFill="1" applyAlignment="1">
      <alignment vertical="center"/>
    </xf>
    <xf numFmtId="0" fontId="2" fillId="0" borderId="0" xfId="0" applyFont="1" applyAlignment="1">
      <alignment vertical="center"/>
    </xf>
    <xf numFmtId="176" fontId="18" fillId="0" borderId="0" xfId="0" applyNumberFormat="1" applyFont="1" applyAlignment="1">
      <alignment horizontal="right" vertical="center"/>
    </xf>
    <xf numFmtId="176" fontId="18" fillId="0" borderId="0" xfId="0" applyNumberFormat="1" applyFont="1" applyAlignment="1">
      <alignment horizontal="center" vertical="center"/>
    </xf>
    <xf numFmtId="0" fontId="2" fillId="0" borderId="0" xfId="0" applyFont="1" applyFill="1" applyBorder="1">
      <alignment vertical="center"/>
    </xf>
    <xf numFmtId="0" fontId="44" fillId="0" borderId="107" xfId="0" applyFont="1" applyFill="1" applyBorder="1" applyAlignment="1">
      <alignment horizontal="center" vertical="center" shrinkToFit="1"/>
    </xf>
    <xf numFmtId="0" fontId="44" fillId="0" borderId="107" xfId="0" applyFont="1" applyFill="1" applyBorder="1" applyAlignment="1">
      <alignment horizontal="center" vertical="center" wrapText="1"/>
    </xf>
    <xf numFmtId="0" fontId="21" fillId="2" borderId="13" xfId="0" applyNumberFormat="1" applyFont="1" applyFill="1" applyBorder="1" applyAlignment="1">
      <alignment vertical="center"/>
    </xf>
    <xf numFmtId="0" fontId="21" fillId="2" borderId="13" xfId="0" applyNumberFormat="1" applyFont="1" applyFill="1" applyBorder="1" applyAlignment="1">
      <alignment horizontal="left" vertical="center"/>
    </xf>
    <xf numFmtId="0" fontId="21" fillId="2" borderId="0" xfId="0" applyNumberFormat="1" applyFont="1" applyFill="1" applyBorder="1" applyAlignment="1">
      <alignment horizontal="left" vertical="center"/>
    </xf>
    <xf numFmtId="0" fontId="22" fillId="0" borderId="0" xfId="0" applyFont="1" applyAlignment="1">
      <alignment horizontal="left" vertical="center"/>
    </xf>
    <xf numFmtId="0" fontId="0" fillId="0" borderId="3" xfId="0" applyBorder="1" applyAlignment="1">
      <alignment horizontal="center" vertical="center"/>
    </xf>
    <xf numFmtId="0" fontId="27" fillId="0" borderId="3" xfId="0" applyFont="1" applyBorder="1">
      <alignment vertical="center"/>
    </xf>
    <xf numFmtId="0" fontId="62" fillId="0" borderId="0" xfId="0" applyFont="1">
      <alignment vertical="center"/>
    </xf>
    <xf numFmtId="0" fontId="42" fillId="0" borderId="0" xfId="0" applyFont="1">
      <alignment vertical="center"/>
    </xf>
    <xf numFmtId="0" fontId="32" fillId="0" borderId="0" xfId="0" applyFont="1">
      <alignment vertical="center"/>
    </xf>
    <xf numFmtId="14" fontId="9" fillId="3" borderId="6" xfId="0" applyNumberFormat="1" applyFont="1" applyFill="1" applyBorder="1" applyAlignment="1">
      <alignment horizontal="left" vertical="center"/>
    </xf>
    <xf numFmtId="58" fontId="63" fillId="3" borderId="6" xfId="0" applyNumberFormat="1" applyFont="1" applyFill="1" applyBorder="1" applyAlignment="1">
      <alignment horizontal="center" vertical="center"/>
    </xf>
    <xf numFmtId="0" fontId="53" fillId="0" borderId="0" xfId="0" applyFont="1" applyFill="1" applyBorder="1" applyAlignment="1">
      <alignment horizontal="center" vertical="center"/>
    </xf>
    <xf numFmtId="0" fontId="21" fillId="2" borderId="12" xfId="0" applyFont="1" applyFill="1" applyBorder="1" applyAlignment="1">
      <alignment vertical="center"/>
    </xf>
    <xf numFmtId="0" fontId="18" fillId="0" borderId="12" xfId="0" applyFont="1" applyBorder="1" applyAlignment="1">
      <alignment vertical="center"/>
    </xf>
    <xf numFmtId="0" fontId="29" fillId="0" borderId="0" xfId="0" applyFont="1" applyAlignment="1">
      <alignment vertical="center"/>
    </xf>
    <xf numFmtId="0" fontId="18" fillId="0" borderId="10" xfId="0" applyFont="1" applyBorder="1" applyAlignment="1">
      <alignment vertical="center"/>
    </xf>
    <xf numFmtId="0" fontId="19"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right" vertical="center"/>
    </xf>
    <xf numFmtId="0" fontId="22" fillId="0" borderId="0" xfId="0" applyFont="1" applyAlignment="1">
      <alignment horizontal="right" vertical="center"/>
    </xf>
    <xf numFmtId="0" fontId="44" fillId="0" borderId="107" xfId="0" applyFont="1" applyBorder="1" applyAlignment="1">
      <alignment horizontal="center" vertical="center" shrinkToFit="1"/>
    </xf>
    <xf numFmtId="0" fontId="44" fillId="0" borderId="108" xfId="0" applyFont="1" applyFill="1" applyBorder="1" applyAlignment="1">
      <alignment horizontal="center" vertical="center" shrinkToFit="1"/>
    </xf>
    <xf numFmtId="0" fontId="44" fillId="0" borderId="108" xfId="0" applyFont="1" applyFill="1"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horizontal="left" vertical="center" shrinkToFit="1"/>
    </xf>
    <xf numFmtId="58" fontId="0" fillId="0" borderId="0" xfId="0" applyNumberFormat="1" applyFont="1">
      <alignment vertical="center"/>
    </xf>
    <xf numFmtId="0" fontId="0" fillId="0" borderId="0" xfId="0" applyFont="1">
      <alignment vertical="center"/>
    </xf>
    <xf numFmtId="0" fontId="66" fillId="0" borderId="0" xfId="0" applyFont="1">
      <alignment vertical="center"/>
    </xf>
    <xf numFmtId="0" fontId="32" fillId="5" borderId="0" xfId="0" applyNumberFormat="1" applyFont="1" applyFill="1" applyAlignment="1">
      <alignment vertical="center"/>
    </xf>
    <xf numFmtId="58" fontId="10" fillId="5" borderId="0" xfId="0" applyNumberFormat="1" applyFont="1" applyFill="1" applyAlignment="1">
      <alignment vertical="center" shrinkToFit="1"/>
    </xf>
    <xf numFmtId="0" fontId="23" fillId="5" borderId="0" xfId="0" applyFont="1" applyFill="1">
      <alignment vertical="center"/>
    </xf>
    <xf numFmtId="0" fontId="19" fillId="5" borderId="0" xfId="0" applyFont="1" applyFill="1">
      <alignment vertical="center"/>
    </xf>
    <xf numFmtId="0" fontId="19" fillId="5" borderId="0" xfId="0" applyFont="1" applyFill="1" applyAlignment="1">
      <alignment horizontal="right" vertical="center"/>
    </xf>
    <xf numFmtId="0" fontId="19" fillId="5" borderId="0" xfId="0" applyFont="1" applyFill="1" applyAlignment="1">
      <alignment horizontal="left" vertical="center"/>
    </xf>
    <xf numFmtId="58" fontId="18" fillId="0" borderId="0" xfId="0" applyNumberFormat="1" applyFont="1" applyAlignment="1">
      <alignment vertical="center"/>
    </xf>
    <xf numFmtId="0" fontId="19" fillId="0" borderId="0" xfId="0" applyFont="1" applyFill="1" applyAlignment="1">
      <alignment vertical="center" shrinkToFit="1"/>
    </xf>
    <xf numFmtId="0" fontId="27" fillId="0" borderId="0" xfId="0" applyFont="1" applyAlignment="1">
      <alignment horizontal="left" vertical="center"/>
    </xf>
    <xf numFmtId="0" fontId="18" fillId="0" borderId="1" xfId="0" applyFont="1" applyBorder="1">
      <alignment vertical="center"/>
    </xf>
    <xf numFmtId="176" fontId="18" fillId="5" borderId="0" xfId="0" applyNumberFormat="1" applyFont="1" applyFill="1">
      <alignment vertical="center"/>
    </xf>
    <xf numFmtId="0" fontId="27" fillId="0" borderId="2" xfId="0" applyFont="1" applyFill="1" applyBorder="1" applyAlignment="1">
      <alignment vertical="center"/>
    </xf>
    <xf numFmtId="0" fontId="28" fillId="0" borderId="0" xfId="0" applyFont="1" applyAlignment="1">
      <alignment horizontal="center" vertical="center"/>
    </xf>
    <xf numFmtId="176" fontId="25" fillId="0" borderId="0" xfId="0" applyNumberFormat="1"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2" fillId="5" borderId="0" xfId="0" applyFont="1" applyFill="1" applyAlignment="1">
      <alignment horizontal="center" vertical="center"/>
    </xf>
    <xf numFmtId="0" fontId="18" fillId="0" borderId="0" xfId="0" applyFont="1" applyAlignment="1">
      <alignment horizontal="left" vertical="center"/>
    </xf>
    <xf numFmtId="0" fontId="22" fillId="0" borderId="0" xfId="0" applyFont="1" applyBorder="1" applyAlignment="1">
      <alignment horizontal="center" vertical="center"/>
    </xf>
    <xf numFmtId="0" fontId="2" fillId="2" borderId="33" xfId="0" applyFont="1" applyFill="1" applyBorder="1" applyAlignment="1">
      <alignment horizontal="right" vertical="center"/>
    </xf>
    <xf numFmtId="0" fontId="2" fillId="2" borderId="11" xfId="0" applyFont="1" applyFill="1" applyBorder="1">
      <alignment vertical="center"/>
    </xf>
    <xf numFmtId="0" fontId="2" fillId="0" borderId="21" xfId="0" applyFont="1" applyBorder="1" applyAlignment="1">
      <alignment horizontal="center" vertical="center"/>
    </xf>
    <xf numFmtId="0" fontId="2" fillId="0" borderId="25" xfId="0" applyFont="1" applyBorder="1">
      <alignment vertical="center"/>
    </xf>
    <xf numFmtId="0" fontId="53" fillId="0" borderId="5" xfId="0" applyFont="1" applyFill="1" applyBorder="1" applyAlignment="1">
      <alignment horizontal="center" vertical="center"/>
    </xf>
    <xf numFmtId="0" fontId="2" fillId="0" borderId="5" xfId="0" applyFont="1" applyFill="1" applyBorder="1">
      <alignment vertical="center"/>
    </xf>
    <xf numFmtId="0" fontId="2" fillId="0" borderId="17" xfId="0" applyFont="1" applyFill="1" applyBorder="1">
      <alignment vertical="center"/>
    </xf>
    <xf numFmtId="0" fontId="2" fillId="0" borderId="23" xfId="0" applyFont="1" applyFill="1" applyBorder="1">
      <alignment vertical="center"/>
    </xf>
    <xf numFmtId="0" fontId="2" fillId="0" borderId="33" xfId="0" applyFont="1" applyBorder="1">
      <alignment vertical="center"/>
    </xf>
    <xf numFmtId="0" fontId="53" fillId="0" borderId="11" xfId="0" applyFont="1" applyFill="1" applyBorder="1" applyAlignment="1">
      <alignment horizontal="center" vertical="center"/>
    </xf>
    <xf numFmtId="0" fontId="2" fillId="0" borderId="11" xfId="0" applyFont="1" applyFill="1" applyBorder="1">
      <alignment vertical="center"/>
    </xf>
    <xf numFmtId="0" fontId="53" fillId="0" borderId="23" xfId="0" applyFont="1" applyFill="1" applyBorder="1" applyAlignment="1">
      <alignment horizontal="center" vertical="center"/>
    </xf>
    <xf numFmtId="6" fontId="22" fillId="0" borderId="0" xfId="2" applyFont="1">
      <alignment vertical="center"/>
    </xf>
    <xf numFmtId="6" fontId="25" fillId="0" borderId="0" xfId="2" applyFont="1" applyAlignment="1">
      <alignment horizontal="center" vertical="center"/>
    </xf>
    <xf numFmtId="6" fontId="18" fillId="0" borderId="0" xfId="2" applyFont="1">
      <alignment vertical="center"/>
    </xf>
    <xf numFmtId="0" fontId="67" fillId="0" borderId="0" xfId="0" applyFont="1">
      <alignment vertical="center"/>
    </xf>
    <xf numFmtId="0" fontId="43" fillId="0" borderId="58" xfId="1" applyFont="1" applyBorder="1" applyAlignment="1" applyProtection="1">
      <alignment vertical="center" shrinkToFit="1"/>
    </xf>
    <xf numFmtId="0" fontId="43" fillId="0" borderId="59" xfId="1" applyFont="1" applyBorder="1" applyAlignment="1" applyProtection="1">
      <alignment vertical="center" shrinkToFit="1"/>
    </xf>
    <xf numFmtId="0" fontId="43" fillId="0" borderId="60" xfId="1" applyFont="1" applyBorder="1" applyAlignment="1" applyProtection="1">
      <alignment vertical="center" shrinkToFit="1"/>
    </xf>
    <xf numFmtId="0" fontId="43" fillId="0" borderId="61" xfId="1" applyFont="1" applyBorder="1" applyAlignment="1" applyProtection="1">
      <alignment vertical="center"/>
    </xf>
    <xf numFmtId="0" fontId="43" fillId="0" borderId="62" xfId="1" applyFont="1" applyBorder="1" applyAlignment="1" applyProtection="1">
      <alignment vertical="center"/>
    </xf>
    <xf numFmtId="0" fontId="43" fillId="0" borderId="63" xfId="1" applyFont="1" applyBorder="1" applyAlignment="1" applyProtection="1">
      <alignment vertical="center"/>
    </xf>
    <xf numFmtId="0" fontId="54" fillId="0" borderId="0" xfId="0" applyFont="1" applyFill="1" applyBorder="1" applyAlignment="1">
      <alignment horizontal="center" vertical="center" wrapText="1"/>
    </xf>
    <xf numFmtId="0" fontId="41" fillId="0" borderId="0" xfId="0" applyFont="1" applyAlignment="1">
      <alignment horizontal="center" vertical="center"/>
    </xf>
    <xf numFmtId="0" fontId="41" fillId="0" borderId="116" xfId="0" applyFont="1" applyBorder="1" applyAlignment="1">
      <alignment horizontal="center" vertical="center"/>
    </xf>
    <xf numFmtId="0" fontId="43" fillId="0" borderId="58" xfId="1" applyFont="1" applyFill="1" applyBorder="1" applyAlignment="1" applyProtection="1">
      <alignment vertical="center" shrinkToFit="1"/>
    </xf>
    <xf numFmtId="0" fontId="43" fillId="0" borderId="59" xfId="1" applyFont="1" applyFill="1" applyBorder="1" applyAlignment="1" applyProtection="1">
      <alignment vertical="center" shrinkToFit="1"/>
    </xf>
    <xf numFmtId="0" fontId="43" fillId="0" borderId="60" xfId="1" applyFont="1" applyFill="1" applyBorder="1" applyAlignment="1" applyProtection="1">
      <alignment vertical="center" shrinkToFit="1"/>
    </xf>
    <xf numFmtId="0" fontId="43" fillId="0" borderId="64" xfId="1" applyFont="1" applyBorder="1" applyAlignment="1" applyProtection="1">
      <alignment vertical="center" shrinkToFit="1"/>
    </xf>
    <xf numFmtId="0" fontId="43" fillId="0" borderId="65" xfId="1" applyFont="1" applyBorder="1" applyAlignment="1" applyProtection="1">
      <alignment vertical="center" shrinkToFit="1"/>
    </xf>
    <xf numFmtId="0" fontId="43" fillId="0" borderId="66" xfId="1" applyFont="1" applyBorder="1" applyAlignment="1" applyProtection="1">
      <alignment vertical="center" shrinkToFit="1"/>
    </xf>
    <xf numFmtId="0" fontId="45" fillId="7" borderId="114" xfId="0" applyFont="1" applyFill="1" applyBorder="1" applyAlignment="1">
      <alignment horizontal="center" vertical="center"/>
    </xf>
    <xf numFmtId="0" fontId="0" fillId="0" borderId="115" xfId="0" applyBorder="1" applyAlignment="1">
      <alignment horizontal="center" vertical="center"/>
    </xf>
    <xf numFmtId="0" fontId="43" fillId="0" borderId="64" xfId="1" applyFont="1" applyFill="1" applyBorder="1" applyAlignment="1" applyProtection="1">
      <alignment vertical="center" shrinkToFit="1"/>
    </xf>
    <xf numFmtId="0" fontId="43" fillId="0" borderId="65" xfId="1" applyFont="1" applyFill="1" applyBorder="1" applyAlignment="1" applyProtection="1">
      <alignment vertical="center" shrinkToFit="1"/>
    </xf>
    <xf numFmtId="0" fontId="43" fillId="0" borderId="66" xfId="1" applyFont="1" applyFill="1" applyBorder="1" applyAlignment="1" applyProtection="1">
      <alignment vertical="center" shrinkToFit="1"/>
    </xf>
    <xf numFmtId="0" fontId="43" fillId="0" borderId="111" xfId="1" applyFont="1" applyBorder="1" applyAlignment="1" applyProtection="1">
      <alignment vertical="center"/>
    </xf>
    <xf numFmtId="0" fontId="43" fillId="0" borderId="112" xfId="1" applyFont="1" applyBorder="1" applyAlignment="1" applyProtection="1">
      <alignment vertical="center"/>
    </xf>
    <xf numFmtId="0" fontId="43" fillId="0" borderId="113" xfId="1" applyFont="1" applyBorder="1" applyAlignment="1" applyProtection="1">
      <alignment vertical="center"/>
    </xf>
    <xf numFmtId="0" fontId="43" fillId="0" borderId="109" xfId="1" applyFont="1" applyBorder="1" applyAlignment="1" applyProtection="1">
      <alignment vertical="center"/>
    </xf>
    <xf numFmtId="0" fontId="43" fillId="0" borderId="110" xfId="1" applyFont="1" applyBorder="1" applyAlignment="1" applyProtection="1">
      <alignment vertical="center"/>
    </xf>
    <xf numFmtId="0" fontId="43" fillId="0" borderId="58" xfId="1" applyFont="1" applyBorder="1" applyAlignment="1" applyProtection="1">
      <alignment vertical="center"/>
    </xf>
    <xf numFmtId="0" fontId="43" fillId="0" borderId="59" xfId="1" applyFont="1" applyBorder="1" applyAlignment="1" applyProtection="1">
      <alignment vertical="center"/>
    </xf>
    <xf numFmtId="0" fontId="43" fillId="0" borderId="60" xfId="1" applyFont="1" applyBorder="1" applyAlignment="1" applyProtection="1">
      <alignment vertical="center"/>
    </xf>
    <xf numFmtId="0" fontId="43" fillId="0" borderId="67" xfId="1" applyFont="1" applyFill="1" applyBorder="1" applyAlignment="1" applyProtection="1">
      <alignment vertical="center" shrinkToFit="1"/>
    </xf>
    <xf numFmtId="0" fontId="43" fillId="0" borderId="68" xfId="1" applyFont="1" applyFill="1" applyBorder="1" applyAlignment="1" applyProtection="1">
      <alignment vertical="center" shrinkToFit="1"/>
    </xf>
    <xf numFmtId="0" fontId="43" fillId="0" borderId="69" xfId="1" applyFont="1" applyFill="1" applyBorder="1" applyAlignment="1" applyProtection="1">
      <alignment vertical="center" shrinkToFit="1"/>
    </xf>
    <xf numFmtId="0" fontId="43" fillId="0" borderId="65" xfId="1" applyFont="1" applyBorder="1" applyAlignment="1" applyProtection="1">
      <alignment horizontal="left" vertical="center"/>
    </xf>
    <xf numFmtId="0" fontId="43" fillId="0" borderId="61" xfId="1" applyFont="1" applyBorder="1" applyAlignment="1" applyProtection="1">
      <alignment vertical="center" shrinkToFit="1"/>
    </xf>
    <xf numFmtId="0" fontId="43" fillId="0" borderId="62" xfId="1" applyFont="1" applyBorder="1" applyAlignment="1" applyProtection="1">
      <alignment vertical="center" shrinkToFit="1"/>
    </xf>
    <xf numFmtId="0" fontId="43" fillId="0" borderId="63" xfId="1" applyFont="1" applyBorder="1" applyAlignment="1" applyProtection="1">
      <alignment vertical="center" shrinkToFit="1"/>
    </xf>
    <xf numFmtId="0" fontId="43" fillId="0" borderId="58" xfId="1" applyNumberFormat="1" applyFont="1" applyBorder="1" applyAlignment="1" applyProtection="1">
      <alignment vertical="center" shrinkToFit="1"/>
      <protection locked="0"/>
    </xf>
    <xf numFmtId="0" fontId="43" fillId="0" borderId="59" xfId="1" applyNumberFormat="1" applyFont="1" applyBorder="1" applyAlignment="1" applyProtection="1">
      <alignment vertical="center" shrinkToFit="1"/>
      <protection locked="0"/>
    </xf>
    <xf numFmtId="0" fontId="43" fillId="0" borderId="60" xfId="1" applyNumberFormat="1" applyFont="1" applyBorder="1" applyAlignment="1" applyProtection="1">
      <alignment vertical="center" shrinkToFit="1"/>
      <protection locked="0"/>
    </xf>
    <xf numFmtId="0" fontId="43" fillId="0" borderId="58" xfId="1" applyFont="1" applyBorder="1" applyAlignment="1" applyProtection="1">
      <alignment horizontal="left" vertical="center"/>
    </xf>
    <xf numFmtId="0" fontId="43" fillId="0" borderId="59" xfId="1" applyFont="1" applyBorder="1" applyAlignment="1" applyProtection="1">
      <alignment horizontal="left" vertical="center"/>
    </xf>
    <xf numFmtId="0" fontId="43" fillId="0" borderId="60" xfId="1" applyFont="1" applyBorder="1" applyAlignment="1" applyProtection="1">
      <alignment horizontal="left" vertical="center"/>
    </xf>
    <xf numFmtId="0" fontId="43" fillId="0" borderId="58" xfId="1" applyFont="1" applyBorder="1" applyAlignment="1" applyProtection="1">
      <alignment horizontal="left" vertical="center" shrinkToFit="1"/>
    </xf>
    <xf numFmtId="0" fontId="43" fillId="0" borderId="59" xfId="1" applyFont="1" applyBorder="1" applyAlignment="1" applyProtection="1">
      <alignment horizontal="left" vertical="center" shrinkToFit="1"/>
    </xf>
    <xf numFmtId="0" fontId="43" fillId="0" borderId="60" xfId="1" applyFont="1" applyBorder="1" applyAlignment="1" applyProtection="1">
      <alignment horizontal="left" vertical="center" shrinkToFit="1"/>
    </xf>
    <xf numFmtId="0" fontId="43" fillId="0" borderId="67" xfId="1" applyFont="1" applyBorder="1" applyAlignment="1" applyProtection="1">
      <alignment vertical="center"/>
    </xf>
    <xf numFmtId="0" fontId="43" fillId="0" borderId="68" xfId="1" applyFont="1" applyBorder="1" applyAlignment="1" applyProtection="1">
      <alignment vertical="center"/>
    </xf>
    <xf numFmtId="0" fontId="43" fillId="0" borderId="69" xfId="1" applyFont="1" applyBorder="1" applyAlignment="1" applyProtection="1">
      <alignment vertical="center"/>
    </xf>
    <xf numFmtId="0" fontId="21" fillId="2" borderId="13" xfId="0" applyNumberFormat="1" applyFont="1" applyFill="1" applyBorder="1" applyAlignment="1">
      <alignment vertical="center"/>
    </xf>
    <xf numFmtId="0" fontId="21" fillId="2" borderId="0" xfId="0" applyNumberFormat="1" applyFont="1" applyFill="1" applyBorder="1" applyAlignment="1">
      <alignment vertical="center"/>
    </xf>
    <xf numFmtId="0" fontId="61" fillId="5" borderId="0" xfId="0" applyFont="1" applyFill="1" applyBorder="1">
      <alignment vertical="center"/>
    </xf>
    <xf numFmtId="0" fontId="61" fillId="5" borderId="14" xfId="0" applyFont="1" applyFill="1" applyBorder="1">
      <alignment vertical="center"/>
    </xf>
    <xf numFmtId="0" fontId="21" fillId="2" borderId="13" xfId="0" applyNumberFormat="1" applyFont="1" applyFill="1" applyBorder="1" applyAlignment="1">
      <alignment horizontal="left" vertical="center"/>
    </xf>
    <xf numFmtId="0" fontId="21" fillId="2" borderId="0" xfId="0" applyNumberFormat="1" applyFont="1" applyFill="1" applyBorder="1" applyAlignment="1">
      <alignment horizontal="left" vertical="center"/>
    </xf>
    <xf numFmtId="0" fontId="9" fillId="3" borderId="1" xfId="0" applyNumberFormat="1" applyFont="1" applyFill="1" applyBorder="1" applyAlignment="1">
      <alignment vertical="center"/>
    </xf>
    <xf numFmtId="0" fontId="9" fillId="3" borderId="3" xfId="0" applyNumberFormat="1" applyFont="1" applyFill="1" applyBorder="1" applyAlignment="1">
      <alignment vertical="center"/>
    </xf>
    <xf numFmtId="0" fontId="9" fillId="3" borderId="2" xfId="0" applyNumberFormat="1" applyFont="1" applyFill="1" applyBorder="1" applyAlignment="1">
      <alignment vertical="center"/>
    </xf>
    <xf numFmtId="0" fontId="21" fillId="2" borderId="4" xfId="0" applyNumberFormat="1" applyFont="1" applyFill="1" applyBorder="1" applyAlignment="1">
      <alignment vertical="center"/>
    </xf>
    <xf numFmtId="0" fontId="21" fillId="2" borderId="5" xfId="0" applyNumberFormat="1" applyFont="1" applyFill="1" applyBorder="1" applyAlignment="1">
      <alignment vertical="center"/>
    </xf>
    <xf numFmtId="0" fontId="21" fillId="2" borderId="12" xfId="0" applyNumberFormat="1" applyFont="1" applyFill="1" applyBorder="1" applyAlignment="1">
      <alignment vertical="center"/>
    </xf>
    <xf numFmtId="0" fontId="21" fillId="2" borderId="11" xfId="0" applyNumberFormat="1" applyFont="1" applyFill="1" applyBorder="1" applyAlignment="1">
      <alignment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18" fillId="0" borderId="2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xf>
    <xf numFmtId="0" fontId="18" fillId="0" borderId="25"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35" fillId="0" borderId="0" xfId="0" applyFont="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0" xfId="0" applyFont="1" applyBorder="1" applyAlignment="1">
      <alignment horizontal="center" vertical="center"/>
    </xf>
    <xf numFmtId="0" fontId="51" fillId="0" borderId="25"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51" fillId="0" borderId="73" xfId="0" applyFont="1" applyBorder="1" applyAlignment="1">
      <alignment horizontal="center" vertical="center"/>
    </xf>
    <xf numFmtId="0" fontId="51" fillId="0" borderId="49" xfId="0" applyFont="1" applyBorder="1" applyAlignment="1">
      <alignment horizontal="center" vertical="center"/>
    </xf>
    <xf numFmtId="58" fontId="22" fillId="0" borderId="0" xfId="0" applyNumberFormat="1" applyFont="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74" xfId="0" applyFont="1" applyBorder="1" applyAlignment="1">
      <alignment horizontal="center" vertical="center"/>
    </xf>
    <xf numFmtId="0" fontId="51" fillId="0" borderId="75"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30" fillId="0" borderId="2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24" fillId="0" borderId="0" xfId="0" applyFont="1" applyAlignment="1">
      <alignment horizontal="center" vertical="center"/>
    </xf>
    <xf numFmtId="49" fontId="65" fillId="0" borderId="26" xfId="0" applyNumberFormat="1" applyFont="1" applyBorder="1" applyAlignment="1">
      <alignment horizontal="left" vertical="center"/>
    </xf>
    <xf numFmtId="0" fontId="65" fillId="0" borderId="17" xfId="0" applyFont="1" applyBorder="1" applyAlignment="1">
      <alignment horizontal="left" vertical="center"/>
    </xf>
    <xf numFmtId="0" fontId="65" fillId="0" borderId="18" xfId="0" applyFont="1" applyBorder="1" applyAlignment="1">
      <alignment horizontal="left" vertical="center"/>
    </xf>
    <xf numFmtId="0" fontId="65" fillId="0" borderId="21" xfId="0" applyFont="1" applyBorder="1" applyAlignment="1">
      <alignment horizontal="left" vertical="center"/>
    </xf>
    <xf numFmtId="0" fontId="65" fillId="0" borderId="0" xfId="0" applyFont="1" applyBorder="1" applyAlignment="1">
      <alignment horizontal="left" vertical="center"/>
    </xf>
    <xf numFmtId="0" fontId="65" fillId="0" borderId="20" xfId="0" applyFont="1" applyBorder="1" applyAlignment="1">
      <alignment horizontal="left" vertical="center"/>
    </xf>
    <xf numFmtId="0" fontId="65" fillId="0" borderId="25"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176" fontId="18" fillId="0" borderId="26"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25" xfId="0" applyNumberFormat="1" applyFont="1" applyBorder="1" applyAlignment="1">
      <alignment horizontal="center" vertical="center"/>
    </xf>
    <xf numFmtId="176" fontId="18" fillId="0" borderId="23" xfId="0" applyNumberFormat="1" applyFont="1" applyBorder="1" applyAlignment="1">
      <alignment horizontal="center" vertical="center"/>
    </xf>
    <xf numFmtId="0" fontId="26" fillId="0" borderId="2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1" xfId="0" applyFont="1" applyBorder="1" applyAlignment="1">
      <alignment vertical="center"/>
    </xf>
    <xf numFmtId="0" fontId="26" fillId="0" borderId="0" xfId="0" applyFont="1" applyBorder="1" applyAlignment="1">
      <alignment vertical="center"/>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18" fillId="0" borderId="2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21" xfId="0" applyFont="1" applyBorder="1" applyAlignment="1">
      <alignment vertical="center" wrapText="1"/>
    </xf>
    <xf numFmtId="0" fontId="18" fillId="0" borderId="0" xfId="0" applyFont="1" applyBorder="1" applyAlignment="1">
      <alignment vertical="center" wrapText="1"/>
    </xf>
    <xf numFmtId="0" fontId="18" fillId="0" borderId="20" xfId="0" applyFont="1" applyBorder="1" applyAlignment="1">
      <alignment vertical="center" wrapText="1"/>
    </xf>
    <xf numFmtId="0" fontId="18" fillId="0" borderId="25" xfId="0" applyFont="1" applyBorder="1" applyAlignment="1">
      <alignmen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176" fontId="22" fillId="0" borderId="0" xfId="0" applyNumberFormat="1" applyFont="1" applyAlignment="1">
      <alignment horizontal="center" vertical="center"/>
    </xf>
    <xf numFmtId="0" fontId="28" fillId="0" borderId="0" xfId="0" applyFont="1" applyAlignment="1">
      <alignment horizontal="center" vertical="center"/>
    </xf>
    <xf numFmtId="176" fontId="22" fillId="0" borderId="0" xfId="0" applyNumberFormat="1"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vertical="center"/>
    </xf>
    <xf numFmtId="0" fontId="24" fillId="0" borderId="0" xfId="0" applyFont="1" applyAlignment="1">
      <alignment vertical="center"/>
    </xf>
    <xf numFmtId="0" fontId="24" fillId="0" borderId="0" xfId="0" applyFont="1" applyAlignment="1">
      <alignment horizontal="left" vertical="center"/>
    </xf>
    <xf numFmtId="176" fontId="22" fillId="0" borderId="0" xfId="0" applyNumberFormat="1" applyFont="1" applyFill="1" applyAlignment="1">
      <alignment horizontal="left" vertical="center"/>
    </xf>
    <xf numFmtId="0" fontId="32" fillId="0" borderId="0" xfId="0" applyFont="1" applyAlignment="1">
      <alignment horizontal="center" vertical="center"/>
    </xf>
    <xf numFmtId="176" fontId="19" fillId="0" borderId="0" xfId="0" applyNumberFormat="1" applyFont="1" applyAlignment="1">
      <alignment horizontal="left" vertical="center"/>
    </xf>
    <xf numFmtId="0" fontId="33" fillId="0" borderId="0" xfId="0" applyFont="1" applyAlignment="1">
      <alignment horizontal="left" vertical="center"/>
    </xf>
    <xf numFmtId="0" fontId="23" fillId="0" borderId="0" xfId="0" applyFont="1" applyAlignment="1">
      <alignment vertical="center"/>
    </xf>
    <xf numFmtId="0" fontId="22" fillId="0" borderId="0" xfId="0" applyFont="1" applyAlignment="1">
      <alignment horizontal="right" vertical="center"/>
    </xf>
    <xf numFmtId="58" fontId="62" fillId="0" borderId="0" xfId="0" applyNumberFormat="1" applyFont="1" applyAlignment="1">
      <alignment horizontal="center" vertical="center"/>
    </xf>
    <xf numFmtId="0" fontId="62" fillId="0" borderId="0" xfId="0" applyFont="1" applyAlignment="1">
      <alignment horizontal="center" vertical="center"/>
    </xf>
    <xf numFmtId="58" fontId="25" fillId="0" borderId="0" xfId="0" applyNumberFormat="1" applyFont="1" applyAlignment="1">
      <alignment horizontal="center" vertical="center"/>
    </xf>
    <xf numFmtId="0" fontId="25" fillId="0" borderId="0" xfId="0" applyFont="1" applyAlignment="1">
      <alignment horizontal="center" vertical="center"/>
    </xf>
    <xf numFmtId="0" fontId="22" fillId="0" borderId="12" xfId="0" applyFont="1" applyBorder="1" applyAlignment="1">
      <alignment horizontal="distributed" vertical="center"/>
    </xf>
    <xf numFmtId="0" fontId="22" fillId="0" borderId="11" xfId="0" applyFont="1" applyBorder="1" applyAlignment="1">
      <alignment horizontal="distributed" vertical="center"/>
    </xf>
    <xf numFmtId="0" fontId="22" fillId="0" borderId="10" xfId="0" applyFont="1" applyBorder="1" applyAlignment="1">
      <alignment horizontal="distributed" vertical="center"/>
    </xf>
    <xf numFmtId="0" fontId="25" fillId="0" borderId="12" xfId="0" applyFont="1" applyBorder="1" applyAlignment="1">
      <alignment vertical="center"/>
    </xf>
    <xf numFmtId="0" fontId="25" fillId="0" borderId="11" xfId="0" applyFont="1" applyBorder="1" applyAlignment="1">
      <alignment vertical="center"/>
    </xf>
    <xf numFmtId="0" fontId="25" fillId="0" borderId="10" xfId="0" applyFont="1" applyBorder="1" applyAlignment="1">
      <alignment vertical="center"/>
    </xf>
    <xf numFmtId="176" fontId="25" fillId="0" borderId="1" xfId="0" applyNumberFormat="1" applyFont="1" applyBorder="1" applyAlignment="1">
      <alignment horizontal="left" vertical="center"/>
    </xf>
    <xf numFmtId="176" fontId="25" fillId="0" borderId="3" xfId="0" applyNumberFormat="1" applyFont="1" applyBorder="1" applyAlignment="1">
      <alignment horizontal="left" vertical="center"/>
    </xf>
    <xf numFmtId="176" fontId="25" fillId="0" borderId="2" xfId="0" applyNumberFormat="1" applyFont="1" applyBorder="1" applyAlignment="1">
      <alignment horizontal="left" vertical="center"/>
    </xf>
    <xf numFmtId="176" fontId="25" fillId="0" borderId="0" xfId="0" applyNumberFormat="1" applyFont="1" applyAlignment="1">
      <alignment horizontal="center" vertical="center"/>
    </xf>
    <xf numFmtId="0" fontId="18" fillId="0" borderId="0" xfId="0" applyFont="1" applyAlignment="1">
      <alignment horizontal="center" vertical="center"/>
    </xf>
    <xf numFmtId="0" fontId="22" fillId="0" borderId="1" xfId="0" applyFont="1" applyBorder="1" applyAlignment="1">
      <alignment horizontal="distributed" vertical="center"/>
    </xf>
    <xf numFmtId="0" fontId="22" fillId="0" borderId="3" xfId="0" applyFont="1" applyBorder="1" applyAlignment="1">
      <alignment horizontal="distributed" vertical="center"/>
    </xf>
    <xf numFmtId="0" fontId="22" fillId="0" borderId="2" xfId="0" applyFont="1" applyBorder="1" applyAlignment="1">
      <alignment horizontal="distributed"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25" fillId="0" borderId="3" xfId="0" applyFont="1" applyBorder="1" applyAlignment="1">
      <alignment vertical="center"/>
    </xf>
    <xf numFmtId="0" fontId="18" fillId="0" borderId="1" xfId="0" applyFont="1" applyBorder="1" applyAlignment="1">
      <alignment horizontal="distributed" vertical="center" shrinkToFit="1"/>
    </xf>
    <xf numFmtId="0" fontId="27" fillId="0" borderId="3" xfId="0" applyFont="1" applyBorder="1" applyAlignment="1">
      <alignment horizontal="distributed" vertical="center" shrinkToFit="1"/>
    </xf>
    <xf numFmtId="0" fontId="27" fillId="0" borderId="2" xfId="0" applyFont="1" applyBorder="1" applyAlignment="1">
      <alignment horizontal="distributed" vertical="center" shrinkToFit="1"/>
    </xf>
    <xf numFmtId="0" fontId="22" fillId="0" borderId="15" xfId="0" applyFont="1" applyBorder="1" applyAlignment="1">
      <alignment vertical="center" textRotation="255" wrapText="1"/>
    </xf>
    <xf numFmtId="0" fontId="22" fillId="0" borderId="8" xfId="0" applyFont="1" applyBorder="1" applyAlignment="1">
      <alignment vertical="center" textRotation="255" wrapText="1"/>
    </xf>
    <xf numFmtId="0" fontId="22" fillId="0" borderId="9" xfId="0" applyFont="1" applyBorder="1" applyAlignment="1">
      <alignment vertical="center" textRotation="255" wrapText="1"/>
    </xf>
    <xf numFmtId="0" fontId="27" fillId="0" borderId="3" xfId="0" applyFont="1" applyBorder="1" applyAlignment="1">
      <alignment horizontal="distributed" vertical="center"/>
    </xf>
    <xf numFmtId="0" fontId="27" fillId="0" borderId="2" xfId="0" applyFont="1" applyBorder="1" applyAlignment="1">
      <alignment horizontal="distributed" vertical="center"/>
    </xf>
    <xf numFmtId="0" fontId="27" fillId="0" borderId="3" xfId="0" applyFont="1" applyBorder="1" applyAlignment="1">
      <alignment horizontal="right" vertical="center"/>
    </xf>
    <xf numFmtId="0" fontId="27" fillId="0" borderId="11" xfId="0" applyFont="1" applyBorder="1" applyAlignment="1">
      <alignment vertical="center"/>
    </xf>
    <xf numFmtId="0" fontId="27" fillId="0" borderId="10" xfId="0" applyFont="1" applyBorder="1" applyAlignment="1">
      <alignment vertical="center"/>
    </xf>
    <xf numFmtId="0" fontId="25" fillId="0" borderId="1" xfId="0" applyFont="1" applyBorder="1" applyAlignment="1">
      <alignment vertical="center"/>
    </xf>
    <xf numFmtId="0" fontId="25" fillId="0" borderId="2"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8" xfId="0" applyFont="1" applyBorder="1" applyAlignment="1">
      <alignment vertical="center" textRotation="255" wrapText="1"/>
    </xf>
    <xf numFmtId="58" fontId="25" fillId="0" borderId="1" xfId="0" applyNumberFormat="1"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32" fillId="2" borderId="12"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12" xfId="0" applyFont="1" applyFill="1" applyBorder="1" applyAlignment="1">
      <alignment vertical="center" wrapText="1"/>
    </xf>
    <xf numFmtId="0" fontId="33" fillId="2" borderId="11" xfId="0" applyFont="1" applyFill="1" applyBorder="1" applyAlignment="1">
      <alignment vertical="center" wrapText="1"/>
    </xf>
    <xf numFmtId="0" fontId="33" fillId="2" borderId="10" xfId="0" applyFont="1" applyFill="1" applyBorder="1" applyAlignment="1">
      <alignment vertical="center" wrapText="1"/>
    </xf>
    <xf numFmtId="0" fontId="33" fillId="2" borderId="4" xfId="0" applyFont="1" applyFill="1" applyBorder="1" applyAlignment="1">
      <alignment vertical="center" wrapText="1"/>
    </xf>
    <xf numFmtId="0" fontId="33" fillId="2" borderId="5" xfId="0" applyFont="1" applyFill="1" applyBorder="1" applyAlignment="1">
      <alignment vertical="center" wrapText="1"/>
    </xf>
    <xf numFmtId="0" fontId="33" fillId="2" borderId="6" xfId="0" applyFont="1" applyFill="1" applyBorder="1" applyAlignment="1">
      <alignment vertical="center" wrapText="1"/>
    </xf>
    <xf numFmtId="181" fontId="32" fillId="2" borderId="15" xfId="0" applyNumberFormat="1" applyFont="1" applyFill="1" applyBorder="1" applyAlignment="1">
      <alignment horizontal="center" vertical="center"/>
    </xf>
    <xf numFmtId="181" fontId="32" fillId="2" borderId="9"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0" xfId="0" applyFont="1" applyFill="1" applyBorder="1" applyAlignment="1">
      <alignment horizontal="center" vertical="center"/>
    </xf>
    <xf numFmtId="0" fontId="56" fillId="0" borderId="12" xfId="0" applyFont="1" applyBorder="1" applyAlignment="1">
      <alignment horizontal="left" vertical="center" wrapText="1"/>
    </xf>
    <xf numFmtId="0" fontId="56" fillId="0" borderId="10" xfId="0" applyFont="1" applyBorder="1" applyAlignment="1">
      <alignment horizontal="left" vertical="center" wrapText="1"/>
    </xf>
    <xf numFmtId="0" fontId="56" fillId="0" borderId="4" xfId="0" applyFont="1" applyBorder="1" applyAlignment="1">
      <alignment horizontal="left" vertical="center" wrapText="1"/>
    </xf>
    <xf numFmtId="0" fontId="56" fillId="0" borderId="6" xfId="0" applyFont="1" applyBorder="1" applyAlignment="1">
      <alignment horizontal="left" vertical="center" wrapText="1"/>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6" fillId="0" borderId="23" xfId="0" applyFont="1" applyFill="1" applyBorder="1" applyAlignment="1">
      <alignment horizontal="center" vertical="center"/>
    </xf>
    <xf numFmtId="0" fontId="39" fillId="5" borderId="77" xfId="0" applyFont="1" applyFill="1" applyBorder="1" applyAlignment="1">
      <alignment horizontal="left" vertical="center"/>
    </xf>
    <xf numFmtId="0" fontId="39" fillId="5" borderId="78" xfId="0" applyFont="1" applyFill="1" applyBorder="1" applyAlignment="1">
      <alignment horizontal="left" vertical="center"/>
    </xf>
    <xf numFmtId="0" fontId="39" fillId="5" borderId="39" xfId="0" applyFont="1" applyFill="1" applyBorder="1" applyAlignment="1">
      <alignment horizontal="left" vertical="center"/>
    </xf>
    <xf numFmtId="0" fontId="39" fillId="5" borderId="34" xfId="0" applyFont="1" applyFill="1" applyBorder="1" applyAlignment="1">
      <alignment vertical="center"/>
    </xf>
    <xf numFmtId="0" fontId="39" fillId="5" borderId="35" xfId="0" applyFont="1" applyFill="1" applyBorder="1" applyAlignment="1">
      <alignment vertical="center"/>
    </xf>
    <xf numFmtId="0" fontId="39" fillId="5" borderId="106" xfId="0" applyFont="1" applyFill="1" applyBorder="1" applyAlignment="1">
      <alignment vertical="center"/>
    </xf>
    <xf numFmtId="176" fontId="6" fillId="2" borderId="0" xfId="0" applyNumberFormat="1" applyFont="1" applyFill="1" applyAlignment="1">
      <alignment horizontal="center" vertical="center"/>
    </xf>
    <xf numFmtId="49" fontId="38" fillId="2" borderId="5" xfId="0" applyNumberFormat="1" applyFont="1" applyFill="1" applyBorder="1" applyAlignment="1">
      <alignment horizontal="left" vertical="center"/>
    </xf>
    <xf numFmtId="49" fontId="38" fillId="2" borderId="37" xfId="0" applyNumberFormat="1" applyFont="1" applyFill="1" applyBorder="1" applyAlignment="1">
      <alignment horizontal="left" vertical="center"/>
    </xf>
    <xf numFmtId="0" fontId="5" fillId="2" borderId="32" xfId="0" applyFont="1" applyFill="1" applyBorder="1" applyAlignment="1">
      <alignment vertical="center"/>
    </xf>
    <xf numFmtId="0" fontId="5" fillId="2" borderId="3" xfId="0" applyFont="1" applyFill="1" applyBorder="1" applyAlignment="1">
      <alignment vertical="center"/>
    </xf>
    <xf numFmtId="0" fontId="5" fillId="2" borderId="79" xfId="0" applyFont="1" applyFill="1" applyBorder="1" applyAlignment="1">
      <alignment vertical="center"/>
    </xf>
    <xf numFmtId="0" fontId="2" fillId="2" borderId="3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6"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15" xfId="0" applyFont="1" applyBorder="1" applyAlignment="1">
      <alignment vertical="center" textRotation="255"/>
    </xf>
    <xf numFmtId="0" fontId="2" fillId="0" borderId="8" xfId="0" applyFont="1" applyBorder="1" applyAlignment="1">
      <alignment vertical="center" textRotation="255"/>
    </xf>
    <xf numFmtId="0" fontId="0" fillId="0" borderId="8" xfId="0" applyBorder="1" applyAlignment="1">
      <alignment vertical="center" textRotation="255"/>
    </xf>
    <xf numFmtId="0" fontId="0" fillId="0" borderId="38" xfId="0" applyBorder="1" applyAlignment="1">
      <alignment vertical="center" textRotation="255"/>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7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49" fontId="2" fillId="2" borderId="44" xfId="0" applyNumberFormat="1" applyFont="1" applyFill="1" applyBorder="1" applyAlignment="1">
      <alignment vertical="center"/>
    </xf>
    <xf numFmtId="49" fontId="0" fillId="2" borderId="23" xfId="0" applyNumberFormat="1" applyFill="1" applyBorder="1" applyAlignment="1">
      <alignment vertical="center"/>
    </xf>
    <xf numFmtId="49" fontId="0" fillId="2" borderId="24" xfId="0" applyNumberFormat="1" applyFill="1" applyBorder="1" applyAlignment="1">
      <alignment vertical="center"/>
    </xf>
    <xf numFmtId="0" fontId="2" fillId="0" borderId="26" xfId="0" applyFont="1" applyBorder="1" applyAlignment="1">
      <alignment horizontal="center" vertical="distributed"/>
    </xf>
    <xf numFmtId="0" fontId="2" fillId="0" borderId="17" xfId="0" applyFont="1" applyBorder="1" applyAlignment="1">
      <alignment horizontal="center" vertical="distributed"/>
    </xf>
    <xf numFmtId="0" fontId="2" fillId="0" borderId="18" xfId="0" applyFont="1" applyBorder="1" applyAlignment="1">
      <alignment horizontal="center" vertical="distributed"/>
    </xf>
    <xf numFmtId="0" fontId="2" fillId="0" borderId="36" xfId="0" applyFont="1" applyBorder="1" applyAlignment="1">
      <alignment horizontal="center" vertical="distributed"/>
    </xf>
    <xf numFmtId="0" fontId="2" fillId="0" borderId="5" xfId="0" applyFont="1" applyBorder="1" applyAlignment="1">
      <alignment horizontal="center" vertical="distributed"/>
    </xf>
    <xf numFmtId="0" fontId="2" fillId="0" borderId="37" xfId="0" applyFont="1" applyBorder="1" applyAlignment="1">
      <alignment horizontal="center" vertical="distributed"/>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2" borderId="0" xfId="0" applyFont="1" applyFill="1" applyBorder="1" applyAlignment="1">
      <alignment horizontal="center" vertical="center"/>
    </xf>
    <xf numFmtId="0" fontId="2" fillId="5" borderId="0" xfId="0" applyFont="1" applyFill="1" applyAlignment="1">
      <alignment horizontal="center" vertical="center"/>
    </xf>
    <xf numFmtId="0" fontId="2" fillId="0" borderId="29" xfId="0" applyFont="1" applyBorder="1" applyAlignment="1">
      <alignment horizontal="center" vertical="distributed"/>
    </xf>
    <xf numFmtId="0" fontId="2" fillId="0" borderId="30" xfId="0" applyFont="1" applyBorder="1" applyAlignment="1">
      <alignment horizontal="center" vertical="distributed"/>
    </xf>
    <xf numFmtId="0" fontId="2" fillId="0" borderId="31" xfId="0" applyFont="1" applyBorder="1" applyAlignment="1">
      <alignment horizontal="center" vertical="distributed"/>
    </xf>
    <xf numFmtId="0" fontId="2" fillId="0" borderId="33" xfId="0" applyFont="1" applyBorder="1" applyAlignment="1">
      <alignment horizontal="center" vertical="distributed"/>
    </xf>
    <xf numFmtId="0" fontId="2" fillId="0" borderId="11" xfId="0" applyFont="1" applyBorder="1" applyAlignment="1">
      <alignment horizontal="center" vertical="distributed"/>
    </xf>
    <xf numFmtId="0" fontId="2" fillId="0" borderId="76" xfId="0" applyFont="1" applyBorder="1" applyAlignment="1">
      <alignment horizontal="center" vertical="distributed"/>
    </xf>
    <xf numFmtId="0" fontId="2" fillId="0" borderId="34" xfId="0" applyFont="1" applyBorder="1" applyAlignment="1">
      <alignment horizontal="center" vertical="distributed"/>
    </xf>
    <xf numFmtId="0" fontId="2" fillId="0" borderId="35" xfId="0" applyFont="1" applyBorder="1" applyAlignment="1">
      <alignment horizontal="center" vertical="distributed"/>
    </xf>
    <xf numFmtId="0" fontId="2" fillId="0" borderId="106" xfId="0" applyFont="1" applyBorder="1" applyAlignment="1">
      <alignment horizontal="center" vertical="distributed"/>
    </xf>
    <xf numFmtId="0" fontId="2" fillId="0" borderId="32" xfId="0" applyFont="1" applyBorder="1" applyAlignment="1">
      <alignment horizontal="center" vertical="distributed"/>
    </xf>
    <xf numFmtId="0" fontId="2" fillId="0" borderId="3" xfId="0" applyFont="1" applyBorder="1" applyAlignment="1">
      <alignment horizontal="center" vertical="distributed"/>
    </xf>
    <xf numFmtId="0" fontId="2" fillId="0" borderId="79" xfId="0" applyFont="1" applyBorder="1" applyAlignment="1">
      <alignment horizontal="center" vertical="distributed"/>
    </xf>
    <xf numFmtId="0" fontId="2" fillId="0" borderId="55" xfId="0" applyFont="1" applyBorder="1" applyAlignment="1">
      <alignment horizontal="center" vertical="distributed"/>
    </xf>
    <xf numFmtId="0" fontId="2" fillId="0" borderId="56" xfId="0" applyFont="1" applyBorder="1" applyAlignment="1">
      <alignment horizontal="center" vertical="distributed"/>
    </xf>
    <xf numFmtId="0" fontId="2" fillId="0" borderId="57" xfId="0" applyFont="1" applyBorder="1" applyAlignment="1">
      <alignment horizontal="center" vertical="distributed"/>
    </xf>
    <xf numFmtId="0" fontId="6" fillId="0" borderId="29" xfId="0" applyFont="1" applyBorder="1" applyAlignment="1">
      <alignment horizontal="left" vertical="center"/>
    </xf>
    <xf numFmtId="0" fontId="6" fillId="0" borderId="30" xfId="0" applyFont="1" applyBorder="1" applyAlignment="1">
      <alignment horizontal="left" vertical="center"/>
    </xf>
    <xf numFmtId="176" fontId="18" fillId="2" borderId="0" xfId="0" applyNumberFormat="1" applyFont="1" applyFill="1" applyAlignment="1">
      <alignment horizontal="center" vertical="center"/>
    </xf>
    <xf numFmtId="0" fontId="10" fillId="0" borderId="0" xfId="0" applyFont="1" applyAlignment="1">
      <alignment horizontal="left" vertical="top" wrapText="1" shrinkToFit="1"/>
    </xf>
    <xf numFmtId="0" fontId="19" fillId="0" borderId="0" xfId="0" applyFont="1" applyAlignment="1">
      <alignment vertical="center"/>
    </xf>
    <xf numFmtId="0" fontId="18" fillId="2" borderId="0" xfId="0" applyFont="1" applyFill="1" applyAlignment="1">
      <alignment vertical="center"/>
    </xf>
    <xf numFmtId="0" fontId="37" fillId="0" borderId="0" xfId="0" applyFont="1" applyBorder="1" applyAlignment="1">
      <alignment horizontal="center" vertical="center" textRotation="255"/>
    </xf>
    <xf numFmtId="0" fontId="2" fillId="0" borderId="0" xfId="0" applyFont="1" applyAlignment="1">
      <alignment horizontal="center" textRotation="180"/>
    </xf>
    <xf numFmtId="0" fontId="39" fillId="0" borderId="12" xfId="0" applyFont="1" applyBorder="1" applyAlignment="1">
      <alignment horizontal="center" vertical="center" textRotation="255"/>
    </xf>
    <xf numFmtId="0" fontId="39" fillId="0" borderId="10" xfId="0" applyFont="1" applyBorder="1" applyAlignment="1">
      <alignment horizontal="center" vertical="center" textRotation="255"/>
    </xf>
    <xf numFmtId="0" fontId="39" fillId="0" borderId="13" xfId="0" applyFont="1" applyBorder="1" applyAlignment="1">
      <alignment horizontal="center" vertical="center" textRotation="255"/>
    </xf>
    <xf numFmtId="0" fontId="39" fillId="0" borderId="14" xfId="0" applyFont="1" applyBorder="1" applyAlignment="1">
      <alignment horizontal="center" vertical="center" textRotation="255"/>
    </xf>
    <xf numFmtId="0" fontId="5" fillId="5" borderId="83" xfId="0" applyFont="1" applyFill="1" applyBorder="1" applyAlignment="1">
      <alignment horizontal="center" vertical="center" textRotation="255"/>
    </xf>
    <xf numFmtId="0" fontId="5" fillId="5" borderId="84" xfId="0" applyFont="1" applyFill="1" applyBorder="1" applyAlignment="1">
      <alignment horizontal="center" vertical="center" textRotation="255"/>
    </xf>
    <xf numFmtId="0" fontId="5" fillId="5" borderId="14" xfId="0" applyFont="1" applyFill="1" applyBorder="1" applyAlignment="1">
      <alignment horizontal="center" vertical="center" textRotation="255"/>
    </xf>
    <xf numFmtId="0" fontId="2" fillId="0" borderId="86" xfId="0" applyFont="1" applyBorder="1" applyAlignment="1">
      <alignment horizontal="center" vertical="distributed" textRotation="255"/>
    </xf>
    <xf numFmtId="0" fontId="2" fillId="0" borderId="87" xfId="0" applyFont="1" applyBorder="1" applyAlignment="1">
      <alignment horizontal="center" vertical="distributed" textRotation="255"/>
    </xf>
    <xf numFmtId="0" fontId="2" fillId="0" borderId="88" xfId="0" applyFont="1" applyBorder="1" applyAlignment="1">
      <alignment horizontal="center" vertical="distributed" textRotation="255"/>
    </xf>
    <xf numFmtId="0" fontId="5" fillId="0" borderId="87" xfId="0" applyFont="1" applyBorder="1" applyAlignment="1">
      <alignment vertical="top" textRotation="255"/>
    </xf>
    <xf numFmtId="0" fontId="5" fillId="0" borderId="80" xfId="0" applyFont="1" applyBorder="1" applyAlignment="1">
      <alignment horizontal="center" vertical="top"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5" fillId="5" borderId="6" xfId="0" applyFont="1" applyFill="1" applyBorder="1" applyAlignment="1">
      <alignment horizontal="center" vertical="center" textRotation="255"/>
    </xf>
    <xf numFmtId="0" fontId="2" fillId="0" borderId="81"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4" xfId="0" applyFont="1" applyBorder="1" applyAlignment="1">
      <alignment horizontal="center" vertical="distributed" textRotation="255"/>
    </xf>
    <xf numFmtId="0" fontId="2" fillId="0" borderId="8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6" xfId="0" applyFont="1" applyBorder="1" applyAlignment="1">
      <alignment horizontal="center" vertical="distributed" textRotation="255"/>
    </xf>
    <xf numFmtId="0" fontId="5" fillId="0" borderId="83" xfId="0" applyFont="1" applyBorder="1" applyAlignment="1">
      <alignment horizontal="center" vertical="top" textRotation="255"/>
    </xf>
    <xf numFmtId="0" fontId="2" fillId="0" borderId="0" xfId="0" applyFont="1" applyAlignment="1">
      <alignment horizontal="center" vertical="top" textRotation="255"/>
    </xf>
    <xf numFmtId="0" fontId="0" fillId="0" borderId="0" xfId="0" applyAlignment="1">
      <alignment horizontal="center" vertical="distributed" textRotation="255"/>
    </xf>
    <xf numFmtId="0" fontId="2" fillId="0" borderId="0" xfId="0" applyFont="1" applyAlignment="1">
      <alignment horizontal="right" vertical="top" textRotation="255"/>
    </xf>
    <xf numFmtId="176" fontId="6" fillId="0" borderId="8" xfId="0" applyNumberFormat="1" applyFont="1" applyBorder="1" applyAlignment="1">
      <alignment horizontal="center" vertical="center" textRotation="255"/>
    </xf>
    <xf numFmtId="181" fontId="6" fillId="0" borderId="8" xfId="0" applyNumberFormat="1" applyFont="1" applyBorder="1" applyAlignment="1">
      <alignment horizontal="center" vertical="center" textRotation="255"/>
    </xf>
    <xf numFmtId="0" fontId="2" fillId="0" borderId="26"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0" xfId="0" applyFont="1" applyBorder="1" applyAlignment="1">
      <alignment horizontal="center" vertical="distributed" textRotation="255"/>
    </xf>
    <xf numFmtId="0" fontId="2" fillId="0" borderId="36" xfId="0" applyFont="1" applyBorder="1" applyAlignment="1">
      <alignment horizontal="center" vertical="distributed" textRotation="255"/>
    </xf>
    <xf numFmtId="0" fontId="2" fillId="0" borderId="5" xfId="0" applyFont="1" applyBorder="1" applyAlignment="1">
      <alignment horizontal="center" vertical="distributed" textRotation="255"/>
    </xf>
    <xf numFmtId="0" fontId="2" fillId="0" borderId="0" xfId="0" applyFont="1" applyAlignment="1">
      <alignment vertical="top" textRotation="255"/>
    </xf>
    <xf numFmtId="0" fontId="2" fillId="0" borderId="85" xfId="0" applyFont="1" applyBorder="1" applyAlignment="1">
      <alignment horizontal="center" vertical="distributed" textRotation="255"/>
    </xf>
    <xf numFmtId="0" fontId="2" fillId="0" borderId="8" xfId="0" applyFont="1" applyBorder="1" applyAlignment="1">
      <alignment horizontal="center" vertical="distributed" textRotation="255"/>
    </xf>
    <xf numFmtId="0" fontId="2" fillId="0" borderId="9" xfId="0" applyFont="1" applyBorder="1" applyAlignment="1">
      <alignment horizontal="center" vertical="distributed" textRotation="255"/>
    </xf>
    <xf numFmtId="0" fontId="0" fillId="0" borderId="89" xfId="0" applyBorder="1" applyAlignment="1">
      <alignment horizontal="center" vertical="top" textRotation="255"/>
    </xf>
    <xf numFmtId="0" fontId="0" fillId="0" borderId="90" xfId="0" applyBorder="1" applyAlignment="1">
      <alignment horizontal="center" vertical="top" textRotation="255"/>
    </xf>
    <xf numFmtId="0" fontId="0" fillId="0" borderId="91" xfId="0" applyBorder="1" applyAlignment="1">
      <alignment horizontal="center" vertical="top" textRotation="255"/>
    </xf>
    <xf numFmtId="0" fontId="0" fillId="0" borderId="0" xfId="0" applyBorder="1" applyAlignment="1">
      <alignment horizontal="center" vertical="top" textRotation="255"/>
    </xf>
    <xf numFmtId="0" fontId="0" fillId="2" borderId="0" xfId="0" applyFill="1" applyAlignment="1">
      <alignment horizontal="center" vertical="top" textRotation="255"/>
    </xf>
    <xf numFmtId="0" fontId="6" fillId="2" borderId="0" xfId="0" applyFont="1" applyFill="1" applyAlignment="1">
      <alignment vertical="top" textRotation="255"/>
    </xf>
    <xf numFmtId="0" fontId="60" fillId="0" borderId="0" xfId="0" applyFont="1" applyFill="1" applyAlignment="1">
      <alignment horizontal="center" vertical="top" textRotation="255"/>
    </xf>
    <xf numFmtId="0" fontId="39" fillId="0" borderId="0" xfId="0" applyFont="1" applyFill="1" applyAlignment="1">
      <alignment horizontal="center" vertical="distributed" textRotation="255" indent="1"/>
    </xf>
    <xf numFmtId="0" fontId="0" fillId="0" borderId="0" xfId="0" applyAlignment="1">
      <alignment horizontal="center" vertical="top" textRotation="255"/>
    </xf>
    <xf numFmtId="176" fontId="6" fillId="5" borderId="0" xfId="0" applyNumberFormat="1" applyFont="1" applyFill="1" applyAlignment="1">
      <alignment horizontal="left" vertical="center"/>
    </xf>
    <xf numFmtId="0" fontId="22"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5" fillId="0" borderId="13" xfId="0" applyFont="1" applyBorder="1" applyAlignment="1">
      <alignment horizontal="left" vertical="center"/>
    </xf>
    <xf numFmtId="0" fontId="25" fillId="0" borderId="0" xfId="0" applyFont="1" applyBorder="1" applyAlignment="1">
      <alignment horizontal="left" vertical="center"/>
    </xf>
    <xf numFmtId="0" fontId="25" fillId="2" borderId="1"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2" fillId="0" borderId="15" xfId="0" applyFont="1" applyBorder="1" applyAlignment="1">
      <alignment vertical="center" textRotation="255"/>
    </xf>
    <xf numFmtId="0" fontId="22" fillId="0" borderId="9" xfId="0" applyFont="1" applyBorder="1" applyAlignment="1">
      <alignment vertical="center" textRotation="255"/>
    </xf>
    <xf numFmtId="176" fontId="19" fillId="2" borderId="0" xfId="0" applyNumberFormat="1" applyFont="1" applyFill="1" applyAlignment="1">
      <alignment horizontal="center" vertical="center"/>
    </xf>
    <xf numFmtId="176" fontId="25" fillId="2" borderId="0" xfId="0" applyNumberFormat="1" applyFont="1" applyFill="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13" xfId="0" applyFont="1" applyBorder="1" applyAlignment="1">
      <alignment horizontal="distributed" vertical="center"/>
    </xf>
    <xf numFmtId="0" fontId="22" fillId="0" borderId="0" xfId="0" applyFont="1" applyBorder="1" applyAlignment="1">
      <alignment horizontal="distributed" vertical="center"/>
    </xf>
    <xf numFmtId="0" fontId="22" fillId="0" borderId="14" xfId="0" applyFont="1" applyBorder="1" applyAlignment="1">
      <alignment horizontal="distributed" vertical="center"/>
    </xf>
    <xf numFmtId="0" fontId="27" fillId="0" borderId="0" xfId="0" applyFont="1" applyAlignment="1">
      <alignment horizontal="center" vertical="center"/>
    </xf>
    <xf numFmtId="0" fontId="27" fillId="5" borderId="12" xfId="0" applyNumberFormat="1" applyFont="1" applyFill="1" applyBorder="1" applyAlignment="1">
      <alignment horizontal="left" vertical="center" wrapText="1"/>
    </xf>
    <xf numFmtId="0" fontId="27" fillId="5" borderId="11" xfId="0" applyNumberFormat="1" applyFont="1" applyFill="1" applyBorder="1" applyAlignment="1">
      <alignment horizontal="left" vertical="center" wrapText="1"/>
    </xf>
    <xf numFmtId="0" fontId="27" fillId="5" borderId="10" xfId="0" applyNumberFormat="1" applyFont="1" applyFill="1" applyBorder="1" applyAlignment="1">
      <alignment horizontal="left" vertical="center" wrapText="1"/>
    </xf>
    <xf numFmtId="0" fontId="27" fillId="5" borderId="13" xfId="0" applyNumberFormat="1" applyFont="1" applyFill="1" applyBorder="1" applyAlignment="1">
      <alignment horizontal="left" vertical="center" wrapText="1"/>
    </xf>
    <xf numFmtId="0" fontId="27" fillId="5" borderId="0" xfId="0" applyNumberFormat="1" applyFont="1" applyFill="1" applyBorder="1" applyAlignment="1">
      <alignment horizontal="left" vertical="center" wrapText="1"/>
    </xf>
    <xf numFmtId="0" fontId="27" fillId="5" borderId="14" xfId="0" applyNumberFormat="1" applyFont="1" applyFill="1" applyBorder="1" applyAlignment="1">
      <alignment horizontal="left" vertical="center" wrapText="1"/>
    </xf>
    <xf numFmtId="0" fontId="27" fillId="5" borderId="4" xfId="0" applyNumberFormat="1" applyFont="1" applyFill="1" applyBorder="1" applyAlignment="1">
      <alignment horizontal="left" vertical="center" wrapText="1"/>
    </xf>
    <xf numFmtId="0" fontId="27" fillId="5" borderId="5" xfId="0" applyNumberFormat="1" applyFont="1" applyFill="1" applyBorder="1" applyAlignment="1">
      <alignment horizontal="left" vertical="center" wrapText="1"/>
    </xf>
    <xf numFmtId="0" fontId="27" fillId="5" borderId="6" xfId="0" applyNumberFormat="1" applyFont="1" applyFill="1" applyBorder="1" applyAlignment="1">
      <alignment horizontal="left"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0" fillId="5" borderId="12" xfId="0" applyNumberFormat="1" applyFont="1" applyFill="1" applyBorder="1" applyAlignment="1">
      <alignment horizontal="left" vertical="center" wrapText="1"/>
    </xf>
    <xf numFmtId="0" fontId="10" fillId="5" borderId="11" xfId="0" applyNumberFormat="1" applyFont="1" applyFill="1" applyBorder="1" applyAlignment="1">
      <alignment horizontal="left" vertical="center" wrapText="1"/>
    </xf>
    <xf numFmtId="0" fontId="10" fillId="5" borderId="10" xfId="0" applyNumberFormat="1" applyFont="1" applyFill="1" applyBorder="1" applyAlignment="1">
      <alignment horizontal="left" vertical="center" wrapText="1"/>
    </xf>
    <xf numFmtId="0" fontId="10" fillId="5" borderId="13" xfId="0" applyNumberFormat="1" applyFont="1" applyFill="1" applyBorder="1" applyAlignment="1">
      <alignment horizontal="left" vertical="center" wrapText="1"/>
    </xf>
    <xf numFmtId="0" fontId="10" fillId="5" borderId="0" xfId="0" applyNumberFormat="1" applyFont="1" applyFill="1" applyBorder="1" applyAlignment="1">
      <alignment horizontal="left" vertical="center" wrapText="1"/>
    </xf>
    <xf numFmtId="0" fontId="10" fillId="5" borderId="14" xfId="0" applyNumberFormat="1" applyFont="1" applyFill="1" applyBorder="1" applyAlignment="1">
      <alignment horizontal="left" vertical="center" wrapText="1"/>
    </xf>
    <xf numFmtId="0" fontId="10" fillId="5" borderId="4" xfId="0" applyNumberFormat="1" applyFont="1" applyFill="1" applyBorder="1" applyAlignment="1">
      <alignment horizontal="left" vertical="center" wrapText="1"/>
    </xf>
    <xf numFmtId="0" fontId="10" fillId="5" borderId="5" xfId="0" applyNumberFormat="1" applyFont="1" applyFill="1" applyBorder="1" applyAlignment="1">
      <alignment horizontal="left" vertical="center" wrapText="1"/>
    </xf>
    <xf numFmtId="0" fontId="10" fillId="5" borderId="6" xfId="0" applyNumberFormat="1" applyFont="1" applyFill="1" applyBorder="1" applyAlignment="1">
      <alignment horizontal="left" vertical="center" wrapText="1"/>
    </xf>
    <xf numFmtId="176" fontId="27" fillId="0" borderId="13" xfId="0" applyNumberFormat="1" applyFont="1" applyFill="1" applyBorder="1" applyAlignment="1">
      <alignment horizontal="center" vertical="center"/>
    </xf>
    <xf numFmtId="176" fontId="27" fillId="0" borderId="14" xfId="0" applyNumberFormat="1" applyFont="1" applyFill="1" applyBorder="1" applyAlignment="1">
      <alignment horizontal="center" vertical="center"/>
    </xf>
    <xf numFmtId="0" fontId="10" fillId="0" borderId="0" xfId="0" applyFont="1" applyAlignment="1">
      <alignment horizontal="left" vertical="center"/>
    </xf>
    <xf numFmtId="0" fontId="19" fillId="0" borderId="0" xfId="0" applyFont="1" applyAlignment="1">
      <alignment horizontal="center" vertical="center"/>
    </xf>
    <xf numFmtId="0" fontId="27" fillId="5" borderId="12" xfId="0" applyNumberFormat="1" applyFont="1" applyFill="1" applyBorder="1" applyAlignment="1">
      <alignment horizontal="left" vertical="center"/>
    </xf>
    <xf numFmtId="0" fontId="27" fillId="5" borderId="11" xfId="0" applyNumberFormat="1" applyFont="1" applyFill="1" applyBorder="1" applyAlignment="1">
      <alignment horizontal="left" vertical="center"/>
    </xf>
    <xf numFmtId="0" fontId="27" fillId="5" borderId="10" xfId="0" applyNumberFormat="1" applyFont="1" applyFill="1" applyBorder="1" applyAlignment="1">
      <alignment horizontal="left" vertical="center"/>
    </xf>
    <xf numFmtId="0" fontId="27" fillId="5" borderId="13" xfId="0" applyNumberFormat="1" applyFont="1" applyFill="1" applyBorder="1" applyAlignment="1">
      <alignment horizontal="left" vertical="center"/>
    </xf>
    <xf numFmtId="0" fontId="27" fillId="5" borderId="0" xfId="0" applyNumberFormat="1" applyFont="1" applyFill="1" applyBorder="1" applyAlignment="1">
      <alignment horizontal="left" vertical="center"/>
    </xf>
    <xf numFmtId="0" fontId="27" fillId="5" borderId="14" xfId="0" applyNumberFormat="1" applyFont="1" applyFill="1" applyBorder="1" applyAlignment="1">
      <alignment horizontal="left" vertical="center"/>
    </xf>
    <xf numFmtId="0" fontId="27" fillId="5" borderId="4" xfId="0" applyNumberFormat="1" applyFont="1" applyFill="1" applyBorder="1" applyAlignment="1">
      <alignment horizontal="left" vertical="center"/>
    </xf>
    <xf numFmtId="0" fontId="27" fillId="5" borderId="5" xfId="0" applyNumberFormat="1" applyFont="1" applyFill="1" applyBorder="1" applyAlignment="1">
      <alignment horizontal="left" vertical="center"/>
    </xf>
    <xf numFmtId="0" fontId="27" fillId="5" borderId="6" xfId="0" applyNumberFormat="1" applyFont="1" applyFill="1" applyBorder="1" applyAlignment="1">
      <alignment horizontal="left" vertical="center"/>
    </xf>
    <xf numFmtId="0" fontId="19" fillId="0" borderId="0" xfId="0" applyFont="1" applyAlignment="1">
      <alignment horizontal="left" vertical="center"/>
    </xf>
    <xf numFmtId="58" fontId="32" fillId="5" borderId="0" xfId="0" applyNumberFormat="1" applyFont="1" applyFill="1" applyAlignment="1">
      <alignment horizontal="center" vertical="center"/>
    </xf>
    <xf numFmtId="0" fontId="32" fillId="5" borderId="0" xfId="0" applyFont="1" applyFill="1" applyAlignment="1">
      <alignment horizontal="center" vertical="center"/>
    </xf>
    <xf numFmtId="0" fontId="22" fillId="0" borderId="1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13" xfId="0" applyFont="1" applyBorder="1" applyAlignment="1">
      <alignment vertical="center" wrapText="1"/>
    </xf>
    <xf numFmtId="0" fontId="22" fillId="0" borderId="0" xfId="0" applyFont="1" applyBorder="1" applyAlignment="1">
      <alignmen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4" xfId="0" applyFont="1" applyBorder="1" applyAlignment="1">
      <alignment horizontal="center" vertical="center"/>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3" fontId="22" fillId="2" borderId="12" xfId="0" applyNumberFormat="1" applyFont="1" applyFill="1" applyBorder="1" applyAlignment="1">
      <alignment horizontal="right" vertical="center"/>
    </xf>
    <xf numFmtId="3" fontId="22" fillId="2" borderId="11" xfId="0" applyNumberFormat="1" applyFont="1" applyFill="1" applyBorder="1" applyAlignment="1">
      <alignment horizontal="right" vertical="center"/>
    </xf>
    <xf numFmtId="3" fontId="22" fillId="2" borderId="10" xfId="0" applyNumberFormat="1" applyFont="1" applyFill="1" applyBorder="1" applyAlignment="1">
      <alignment horizontal="right" vertical="center"/>
    </xf>
    <xf numFmtId="3" fontId="22" fillId="2" borderId="13" xfId="0" applyNumberFormat="1" applyFont="1" applyFill="1" applyBorder="1" applyAlignment="1">
      <alignment horizontal="right" vertical="center"/>
    </xf>
    <xf numFmtId="3" fontId="22" fillId="2" borderId="0" xfId="0" applyNumberFormat="1" applyFont="1" applyFill="1" applyBorder="1" applyAlignment="1">
      <alignment horizontal="right" vertical="center"/>
    </xf>
    <xf numFmtId="3" fontId="22" fillId="2" borderId="14" xfId="0" applyNumberFormat="1" applyFont="1" applyFill="1" applyBorder="1" applyAlignment="1">
      <alignment horizontal="right" vertical="center"/>
    </xf>
    <xf numFmtId="3" fontId="22" fillId="2" borderId="4" xfId="0" applyNumberFormat="1" applyFont="1" applyFill="1" applyBorder="1" applyAlignment="1">
      <alignment horizontal="right" vertical="center"/>
    </xf>
    <xf numFmtId="3" fontId="22" fillId="2" borderId="5" xfId="0" applyNumberFormat="1" applyFont="1" applyFill="1" applyBorder="1" applyAlignment="1">
      <alignment horizontal="right" vertical="center"/>
    </xf>
    <xf numFmtId="3" fontId="22" fillId="2" borderId="6" xfId="0" applyNumberFormat="1" applyFont="1" applyFill="1" applyBorder="1" applyAlignment="1">
      <alignment horizontal="right" vertical="center"/>
    </xf>
    <xf numFmtId="0" fontId="22" fillId="0" borderId="10"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176" fontId="22" fillId="2" borderId="12" xfId="0" applyNumberFormat="1" applyFont="1" applyFill="1" applyBorder="1" applyAlignment="1">
      <alignment horizontal="center" vertical="center"/>
    </xf>
    <xf numFmtId="176" fontId="22" fillId="2" borderId="11"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0" xfId="0" applyNumberFormat="1" applyFont="1" applyFill="1" applyBorder="1" applyAlignment="1">
      <alignment horizontal="center" vertical="center"/>
    </xf>
    <xf numFmtId="176" fontId="22" fillId="2" borderId="14" xfId="0" applyNumberFormat="1" applyFont="1" applyFill="1" applyBorder="1" applyAlignment="1">
      <alignment horizontal="center" vertical="center"/>
    </xf>
    <xf numFmtId="176" fontId="22" fillId="2" borderId="4" xfId="0" applyNumberFormat="1" applyFont="1" applyFill="1" applyBorder="1" applyAlignment="1">
      <alignment horizontal="center" vertical="center"/>
    </xf>
    <xf numFmtId="176" fontId="22" fillId="2" borderId="5" xfId="0" applyNumberFormat="1" applyFont="1" applyFill="1" applyBorder="1" applyAlignment="1">
      <alignment horizontal="center" vertical="center"/>
    </xf>
    <xf numFmtId="176" fontId="22" fillId="2" borderId="6" xfId="0" applyNumberFormat="1" applyFont="1" applyFill="1" applyBorder="1" applyAlignment="1">
      <alignment horizontal="center" vertical="center"/>
    </xf>
    <xf numFmtId="0" fontId="22" fillId="2" borderId="12" xfId="0" applyFont="1" applyFill="1" applyBorder="1" applyAlignment="1">
      <alignment vertical="center" wrapText="1"/>
    </xf>
    <xf numFmtId="0" fontId="27" fillId="2" borderId="10" xfId="0" applyFont="1" applyFill="1" applyBorder="1" applyAlignment="1">
      <alignment vertical="center" wrapTex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0" fontId="27" fillId="2" borderId="4" xfId="0" applyFont="1" applyFill="1" applyBorder="1" applyAlignment="1">
      <alignment vertical="center" wrapText="1"/>
    </xf>
    <xf numFmtId="0" fontId="27" fillId="2" borderId="6" xfId="0" applyFont="1" applyFill="1" applyBorder="1" applyAlignment="1">
      <alignment vertical="center" wrapText="1"/>
    </xf>
    <xf numFmtId="3" fontId="22" fillId="2" borderId="12" xfId="0" applyNumberFormat="1" applyFont="1" applyFill="1" applyBorder="1" applyAlignment="1">
      <alignment horizontal="right" vertical="center" shrinkToFit="1"/>
    </xf>
    <xf numFmtId="3" fontId="22" fillId="2" borderId="10" xfId="0" applyNumberFormat="1" applyFont="1" applyFill="1" applyBorder="1" applyAlignment="1">
      <alignment horizontal="right" vertical="center" shrinkToFit="1"/>
    </xf>
    <xf numFmtId="3" fontId="22" fillId="2" borderId="13" xfId="0" applyNumberFormat="1" applyFont="1" applyFill="1" applyBorder="1" applyAlignment="1">
      <alignment horizontal="right" vertical="center" shrinkToFit="1"/>
    </xf>
    <xf numFmtId="3" fontId="22" fillId="2" borderId="14" xfId="0" applyNumberFormat="1" applyFont="1" applyFill="1" applyBorder="1" applyAlignment="1">
      <alignment horizontal="right" vertical="center" shrinkToFit="1"/>
    </xf>
    <xf numFmtId="3" fontId="22" fillId="2" borderId="4" xfId="0" applyNumberFormat="1" applyFont="1" applyFill="1" applyBorder="1" applyAlignment="1">
      <alignment horizontal="right" vertical="center" shrinkToFit="1"/>
    </xf>
    <xf numFmtId="3" fontId="22" fillId="2" borderId="6" xfId="0" applyNumberFormat="1" applyFont="1" applyFill="1" applyBorder="1" applyAlignment="1">
      <alignment horizontal="right" vertical="center" shrinkToFit="1"/>
    </xf>
    <xf numFmtId="176" fontId="18" fillId="2" borderId="13"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176" fontId="18" fillId="2" borderId="14" xfId="0" applyNumberFormat="1" applyFont="1" applyFill="1" applyBorder="1" applyAlignment="1">
      <alignment horizontal="center"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7" fillId="2" borderId="11" xfId="0" applyFont="1" applyFill="1" applyBorder="1" applyAlignment="1">
      <alignment vertical="center" wrapText="1"/>
    </xf>
    <xf numFmtId="0" fontId="27" fillId="2" borderId="0" xfId="0" applyFont="1" applyFill="1" applyBorder="1" applyAlignment="1">
      <alignment vertical="center" wrapText="1"/>
    </xf>
    <xf numFmtId="0" fontId="27" fillId="2" borderId="5" xfId="0" applyFont="1" applyFill="1" applyBorder="1" applyAlignment="1">
      <alignment vertical="center" wrapText="1"/>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vertical="center" wrapText="1"/>
    </xf>
    <xf numFmtId="0" fontId="22" fillId="0" borderId="2" xfId="0" applyFont="1" applyBorder="1" applyAlignment="1">
      <alignment vertical="center" wrapText="1"/>
    </xf>
    <xf numFmtId="0" fontId="25" fillId="2" borderId="12" xfId="0" applyFont="1" applyFill="1" applyBorder="1" applyAlignment="1">
      <alignment vertical="center" wrapText="1"/>
    </xf>
    <xf numFmtId="0" fontId="27"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2" borderId="15" xfId="0" applyFont="1" applyFill="1" applyBorder="1" applyAlignment="1">
      <alignment vertical="center" wrapText="1"/>
    </xf>
    <xf numFmtId="0" fontId="22" fillId="2" borderId="8" xfId="0" applyFont="1" applyFill="1" applyBorder="1" applyAlignment="1">
      <alignment vertical="center" wrapText="1"/>
    </xf>
    <xf numFmtId="0" fontId="22" fillId="2" borderId="9" xfId="0" applyFont="1" applyFill="1" applyBorder="1" applyAlignment="1">
      <alignment vertical="center" wrapText="1"/>
    </xf>
    <xf numFmtId="0" fontId="25" fillId="2" borderId="12" xfId="0" applyNumberFormat="1" applyFont="1" applyFill="1" applyBorder="1" applyAlignment="1">
      <alignment horizontal="left" vertical="center" wrapText="1"/>
    </xf>
    <xf numFmtId="0" fontId="27" fillId="2" borderId="11" xfId="0" applyNumberFormat="1" applyFont="1" applyFill="1" applyBorder="1" applyAlignment="1">
      <alignment vertical="center" wrapText="1"/>
    </xf>
    <xf numFmtId="0" fontId="27" fillId="2" borderId="10" xfId="0" applyNumberFormat="1" applyFont="1" applyFill="1" applyBorder="1" applyAlignment="1">
      <alignment vertical="center" wrapText="1"/>
    </xf>
    <xf numFmtId="0" fontId="27" fillId="2" borderId="13" xfId="0" applyNumberFormat="1" applyFont="1" applyFill="1" applyBorder="1" applyAlignment="1">
      <alignment vertical="center" wrapText="1"/>
    </xf>
    <xf numFmtId="0" fontId="27" fillId="2" borderId="0" xfId="0" applyNumberFormat="1" applyFont="1" applyFill="1" applyBorder="1" applyAlignment="1">
      <alignment vertical="center" wrapText="1"/>
    </xf>
    <xf numFmtId="0" fontId="27" fillId="2" borderId="14" xfId="0" applyNumberFormat="1" applyFont="1" applyFill="1" applyBorder="1" applyAlignment="1">
      <alignment vertical="center" wrapText="1"/>
    </xf>
    <xf numFmtId="0" fontId="27" fillId="2" borderId="4" xfId="0" applyNumberFormat="1" applyFont="1" applyFill="1" applyBorder="1" applyAlignment="1">
      <alignment vertical="center" wrapText="1"/>
    </xf>
    <xf numFmtId="0" fontId="27" fillId="2" borderId="5" xfId="0" applyNumberFormat="1" applyFont="1" applyFill="1" applyBorder="1" applyAlignment="1">
      <alignment vertical="center" wrapText="1"/>
    </xf>
    <xf numFmtId="0" fontId="27" fillId="2" borderId="6" xfId="0" applyNumberFormat="1" applyFont="1" applyFill="1" applyBorder="1" applyAlignment="1">
      <alignment vertical="center" wrapText="1"/>
    </xf>
    <xf numFmtId="3" fontId="27" fillId="2" borderId="13"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0" borderId="4"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0" fontId="27" fillId="0" borderId="0"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vertical="center"/>
    </xf>
    <xf numFmtId="176" fontId="27" fillId="0" borderId="13" xfId="0" applyNumberFormat="1" applyFont="1" applyFill="1" applyBorder="1" applyAlignment="1">
      <alignment horizontal="center" vertical="center" textRotation="255"/>
    </xf>
    <xf numFmtId="176" fontId="27" fillId="0" borderId="0" xfId="0" applyNumberFormat="1" applyFont="1" applyFill="1" applyBorder="1" applyAlignment="1">
      <alignment horizontal="center" vertical="center" textRotation="255"/>
    </xf>
    <xf numFmtId="176" fontId="27" fillId="0" borderId="14" xfId="0" applyNumberFormat="1" applyFont="1" applyFill="1" applyBorder="1" applyAlignment="1">
      <alignment horizontal="center" vertical="center" textRotation="255"/>
    </xf>
    <xf numFmtId="0" fontId="27" fillId="0" borderId="12" xfId="0" applyFont="1" applyBorder="1" applyAlignment="1">
      <alignment vertical="center"/>
    </xf>
    <xf numFmtId="3" fontId="27" fillId="0" borderId="12" xfId="0" applyNumberFormat="1" applyFont="1" applyFill="1" applyBorder="1" applyAlignment="1">
      <alignment horizontal="center" vertical="center"/>
    </xf>
    <xf numFmtId="3" fontId="27" fillId="0" borderId="11" xfId="0" applyNumberFormat="1" applyFont="1" applyFill="1" applyBorder="1" applyAlignment="1">
      <alignment horizontal="center" vertical="center"/>
    </xf>
    <xf numFmtId="176" fontId="27" fillId="2" borderId="12" xfId="0" applyNumberFormat="1" applyFont="1" applyFill="1" applyBorder="1" applyAlignment="1">
      <alignment horizontal="center" vertical="center"/>
    </xf>
    <xf numFmtId="176" fontId="27" fillId="2" borderId="11" xfId="0" applyNumberFormat="1" applyFont="1" applyFill="1" applyBorder="1" applyAlignment="1">
      <alignment horizontal="center" vertical="center"/>
    </xf>
    <xf numFmtId="176" fontId="27" fillId="2" borderId="10" xfId="0" applyNumberFormat="1" applyFont="1" applyFill="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2" borderId="12"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49" fontId="27" fillId="2" borderId="13" xfId="0" applyNumberFormat="1" applyFont="1" applyFill="1" applyBorder="1" applyAlignment="1">
      <alignment vertical="center" shrinkToFit="1"/>
    </xf>
    <xf numFmtId="0" fontId="27" fillId="2" borderId="0" xfId="0" applyFont="1" applyFill="1" applyAlignment="1">
      <alignment vertical="center" shrinkToFit="1"/>
    </xf>
    <xf numFmtId="0" fontId="27" fillId="2" borderId="14" xfId="0" applyFont="1" applyFill="1" applyBorder="1" applyAlignment="1">
      <alignment vertical="center" shrinkToFit="1"/>
    </xf>
    <xf numFmtId="0" fontId="27" fillId="0" borderId="11" xfId="0" applyFont="1" applyBorder="1" applyAlignment="1">
      <alignment vertical="center" wrapText="1" shrinkToFit="1"/>
    </xf>
    <xf numFmtId="0" fontId="27" fillId="0" borderId="10" xfId="0" applyFont="1" applyBorder="1" applyAlignment="1">
      <alignment vertical="center" wrapText="1" shrinkToFit="1"/>
    </xf>
    <xf numFmtId="0" fontId="27" fillId="0" borderId="0" xfId="0" applyFont="1" applyBorder="1" applyAlignment="1">
      <alignment vertical="center" wrapText="1" shrinkToFit="1"/>
    </xf>
    <xf numFmtId="0" fontId="27" fillId="0" borderId="14" xfId="0" applyFont="1" applyBorder="1" applyAlignment="1">
      <alignment vertical="center" wrapText="1" shrinkToFit="1"/>
    </xf>
    <xf numFmtId="0" fontId="27" fillId="0" borderId="5" xfId="0" applyFont="1" applyBorder="1" applyAlignment="1">
      <alignment vertical="center" wrapText="1" shrinkToFit="1"/>
    </xf>
    <xf numFmtId="0" fontId="27" fillId="0" borderId="6" xfId="0" applyFont="1" applyBorder="1" applyAlignment="1">
      <alignment vertical="center" wrapText="1" shrinkToFit="1"/>
    </xf>
    <xf numFmtId="176" fontId="27" fillId="2" borderId="4" xfId="0" applyNumberFormat="1" applyFont="1" applyFill="1" applyBorder="1" applyAlignment="1">
      <alignment horizontal="center" vertical="center"/>
    </xf>
    <xf numFmtId="176" fontId="27" fillId="2" borderId="5" xfId="0" applyNumberFormat="1" applyFont="1" applyFill="1" applyBorder="1" applyAlignment="1">
      <alignment horizontal="center" vertical="center"/>
    </xf>
    <xf numFmtId="176" fontId="27" fillId="2" borderId="6" xfId="0" applyNumberFormat="1" applyFont="1" applyFill="1" applyBorder="1" applyAlignment="1">
      <alignment horizontal="center" vertical="center"/>
    </xf>
    <xf numFmtId="3" fontId="22" fillId="0" borderId="0" xfId="0" applyNumberFormat="1" applyFont="1" applyAlignment="1">
      <alignment horizontal="right" vertical="center"/>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0" fontId="22" fillId="0" borderId="92" xfId="0" applyFont="1" applyBorder="1" applyAlignment="1">
      <alignment horizontal="distributed" vertical="center"/>
    </xf>
    <xf numFmtId="0" fontId="22" fillId="0" borderId="35" xfId="0" applyFont="1" applyBorder="1" applyAlignment="1">
      <alignment horizontal="distributed" vertical="center"/>
    </xf>
    <xf numFmtId="0" fontId="22" fillId="0" borderId="93" xfId="0" applyFont="1" applyBorder="1" applyAlignment="1">
      <alignment horizontal="distributed" vertical="center"/>
    </xf>
    <xf numFmtId="0" fontId="22" fillId="2" borderId="92"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93" xfId="0" applyFont="1" applyFill="1" applyBorder="1" applyAlignment="1">
      <alignment horizontal="center" vertical="center"/>
    </xf>
    <xf numFmtId="0" fontId="22" fillId="0" borderId="1" xfId="0" applyFont="1" applyFill="1" applyBorder="1" applyAlignment="1">
      <alignment horizontal="distributed" vertical="center"/>
    </xf>
    <xf numFmtId="0" fontId="22" fillId="0" borderId="2" xfId="0" applyFont="1" applyFill="1" applyBorder="1" applyAlignment="1">
      <alignment horizontal="distributed" vertical="center"/>
    </xf>
    <xf numFmtId="49" fontId="22" fillId="2" borderId="1" xfId="0" applyNumberFormat="1" applyFont="1" applyFill="1" applyBorder="1" applyAlignment="1">
      <alignment horizontal="center" vertical="center"/>
    </xf>
    <xf numFmtId="49" fontId="22" fillId="2" borderId="3" xfId="0" applyNumberFormat="1" applyFont="1" applyFill="1" applyBorder="1" applyAlignment="1">
      <alignment horizontal="center" vertical="center"/>
    </xf>
    <xf numFmtId="49" fontId="22" fillId="2" borderId="2" xfId="0" applyNumberFormat="1" applyFont="1" applyFill="1" applyBorder="1" applyAlignment="1">
      <alignment horizontal="center" vertical="center"/>
    </xf>
    <xf numFmtId="176" fontId="19" fillId="5" borderId="0" xfId="0" applyNumberFormat="1" applyFont="1" applyFill="1" applyAlignment="1">
      <alignment horizontal="right" vertical="center"/>
    </xf>
    <xf numFmtId="176" fontId="25" fillId="2" borderId="0" xfId="0" applyNumberFormat="1" applyFont="1" applyFill="1" applyAlignment="1">
      <alignment horizontal="right" vertical="center"/>
    </xf>
    <xf numFmtId="49" fontId="22" fillId="2" borderId="0" xfId="0" applyNumberFormat="1" applyFont="1" applyFill="1" applyAlignment="1">
      <alignment vertical="center"/>
    </xf>
    <xf numFmtId="0" fontId="22" fillId="2" borderId="0" xfId="0" applyFont="1" applyFill="1" applyAlignment="1">
      <alignment horizontal="center" vertical="center" wrapText="1"/>
    </xf>
    <xf numFmtId="182" fontId="25" fillId="0" borderId="0" xfId="0" applyNumberFormat="1" applyFont="1" applyFill="1" applyAlignment="1">
      <alignment horizontal="center" vertical="center"/>
    </xf>
    <xf numFmtId="176" fontId="0" fillId="2" borderId="1"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3" fontId="1" fillId="0" borderId="4" xfId="0" applyNumberFormat="1" applyFont="1" applyBorder="1" applyAlignment="1">
      <alignment horizontal="right" vertical="center"/>
    </xf>
    <xf numFmtId="3" fontId="1" fillId="0" borderId="5" xfId="0" applyNumberFormat="1" applyFont="1" applyBorder="1" applyAlignment="1">
      <alignment horizontal="right" vertical="center"/>
    </xf>
    <xf numFmtId="0" fontId="2" fillId="0" borderId="0" xfId="0" applyFont="1" applyAlignment="1">
      <alignment horizontal="center" vertical="center"/>
    </xf>
    <xf numFmtId="0" fontId="0" fillId="0" borderId="7" xfId="0" applyBorder="1" applyAlignment="1">
      <alignment horizontal="center" vertical="center"/>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0" fillId="0" borderId="11" xfId="0" applyBorder="1">
      <alignment vertical="center"/>
    </xf>
    <xf numFmtId="0" fontId="0" fillId="0" borderId="10" xfId="0" applyBorder="1">
      <alignment vertical="center"/>
    </xf>
    <xf numFmtId="0" fontId="1" fillId="0" borderId="10" xfId="0" applyFont="1" applyBorder="1" applyAlignment="1">
      <alignment horizontal="center" vertical="center"/>
    </xf>
    <xf numFmtId="176" fontId="0"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179" fontId="25" fillId="0" borderId="0" xfId="0" applyNumberFormat="1" applyFont="1" applyFill="1" applyAlignment="1">
      <alignment horizontal="center" vertical="center"/>
    </xf>
    <xf numFmtId="3" fontId="1" fillId="0" borderId="6" xfId="0" applyNumberFormat="1" applyFont="1" applyBorder="1" applyAlignment="1">
      <alignment horizontal="right" vertical="center"/>
    </xf>
    <xf numFmtId="3" fontId="1" fillId="0" borderId="3" xfId="0" applyNumberFormat="1" applyFont="1" applyBorder="1" applyAlignment="1">
      <alignment horizontal="right" vertical="center"/>
    </xf>
    <xf numFmtId="3" fontId="1" fillId="0" borderId="2" xfId="0" applyNumberFormat="1" applyFont="1" applyBorder="1" applyAlignment="1">
      <alignment horizontal="right"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3" xfId="0" applyFont="1" applyFill="1" applyBorder="1" applyAlignment="1">
      <alignment horizontal="righ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0" fillId="0" borderId="3" xfId="0" applyNumberFormat="1" applyBorder="1" applyAlignment="1">
      <alignment horizontal="center" vertical="center"/>
    </xf>
    <xf numFmtId="3" fontId="0" fillId="0" borderId="2" xfId="0" applyNumberForma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11"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97"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5"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3" fontId="0" fillId="0" borderId="7" xfId="0" applyNumberFormat="1" applyBorder="1" applyAlignment="1">
      <alignment horizontal="center" vertical="center"/>
    </xf>
    <xf numFmtId="0" fontId="1" fillId="2" borderId="13" xfId="0" applyFont="1" applyFill="1" applyBorder="1" applyAlignment="1">
      <alignment horizontal="right" vertical="center"/>
    </xf>
    <xf numFmtId="0" fontId="1" fillId="2" borderId="0" xfId="0" applyFont="1" applyFill="1" applyBorder="1" applyAlignment="1">
      <alignment horizontal="right" vertical="center"/>
    </xf>
    <xf numFmtId="3" fontId="0" fillId="0" borderId="0" xfId="0" applyNumberFormat="1" applyBorder="1" applyAlignment="1">
      <alignment horizontal="center" vertical="center"/>
    </xf>
    <xf numFmtId="3" fontId="0" fillId="0" borderId="14" xfId="0" applyNumberFormat="1" applyBorder="1" applyAlignment="1">
      <alignment horizontal="center" vertical="center"/>
    </xf>
    <xf numFmtId="3" fontId="0" fillId="2" borderId="1" xfId="0" applyNumberFormat="1" applyFill="1" applyBorder="1" applyAlignment="1">
      <alignment horizontal="center" vertical="center"/>
    </xf>
    <xf numFmtId="3" fontId="0" fillId="2" borderId="3" xfId="0" applyNumberFormat="1" applyFill="1" applyBorder="1" applyAlignment="1">
      <alignment horizontal="center" vertical="center"/>
    </xf>
    <xf numFmtId="0" fontId="1" fillId="0" borderId="7" xfId="0" applyFont="1" applyBorder="1" applyAlignment="1">
      <alignment horizontal="center" vertical="center"/>
    </xf>
    <xf numFmtId="3" fontId="1" fillId="2" borderId="1" xfId="0" applyNumberFormat="1" applyFont="1" applyFill="1" applyBorder="1" applyAlignment="1">
      <alignment vertical="center"/>
    </xf>
    <xf numFmtId="3" fontId="1" fillId="2" borderId="3" xfId="0" applyNumberFormat="1" applyFont="1" applyFill="1" applyBorder="1" applyAlignment="1">
      <alignment vertical="center"/>
    </xf>
    <xf numFmtId="3" fontId="0" fillId="0" borderId="1" xfId="0" applyNumberFormat="1" applyBorder="1" applyAlignment="1">
      <alignment vertical="center"/>
    </xf>
    <xf numFmtId="3" fontId="0" fillId="0" borderId="3" xfId="0" applyNumberFormat="1" applyBorder="1" applyAlignment="1">
      <alignment vertical="center"/>
    </xf>
    <xf numFmtId="3" fontId="1" fillId="0" borderId="1" xfId="0" applyNumberFormat="1" applyFont="1" applyBorder="1" applyAlignment="1">
      <alignment horizontal="right" vertical="center"/>
    </xf>
    <xf numFmtId="3" fontId="22" fillId="2" borderId="1" xfId="0" applyNumberFormat="1" applyFont="1" applyFill="1" applyBorder="1" applyAlignment="1">
      <alignment horizontal="right" vertical="center"/>
    </xf>
    <xf numFmtId="3" fontId="22" fillId="2" borderId="3" xfId="0" applyNumberFormat="1" applyFont="1" applyFill="1" applyBorder="1" applyAlignment="1">
      <alignment horizontal="right" vertical="center"/>
    </xf>
    <xf numFmtId="3" fontId="22" fillId="2" borderId="1" xfId="0" applyNumberFormat="1" applyFont="1" applyFill="1" applyBorder="1" applyAlignment="1">
      <alignment vertical="center"/>
    </xf>
    <xf numFmtId="3" fontId="22" fillId="2" borderId="3" xfId="0" applyNumberFormat="1" applyFont="1" applyFill="1" applyBorder="1" applyAlignment="1">
      <alignment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5" fontId="31" fillId="2" borderId="0" xfId="0" applyNumberFormat="1" applyFont="1" applyFill="1" applyBorder="1" applyAlignment="1">
      <alignment horizontal="right" vertical="center"/>
    </xf>
    <xf numFmtId="0" fontId="18" fillId="0" borderId="1"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1" xfId="0" applyFont="1" applyBorder="1" applyAlignment="1">
      <alignment horizontal="right" vertical="center"/>
    </xf>
    <xf numFmtId="0" fontId="22" fillId="0" borderId="3" xfId="0" applyFont="1" applyBorder="1" applyAlignment="1">
      <alignment horizontal="right" vertical="center"/>
    </xf>
    <xf numFmtId="3" fontId="22" fillId="2" borderId="0" xfId="0" applyNumberFormat="1" applyFont="1" applyFill="1" applyAlignment="1">
      <alignment horizontal="right" vertical="center"/>
    </xf>
    <xf numFmtId="3" fontId="27" fillId="2" borderId="1"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2" xfId="0" applyNumberFormat="1" applyFont="1" applyFill="1" applyBorder="1" applyAlignment="1">
      <alignment horizontal="center" vertical="center"/>
    </xf>
    <xf numFmtId="183" fontId="64" fillId="2" borderId="1" xfId="0" applyNumberFormat="1" applyFont="1" applyFill="1" applyBorder="1" applyAlignment="1">
      <alignment horizontal="center" vertical="center"/>
    </xf>
    <xf numFmtId="183" fontId="64" fillId="2" borderId="3" xfId="0" applyNumberFormat="1" applyFont="1" applyFill="1" applyBorder="1" applyAlignment="1">
      <alignment horizontal="center" vertical="center"/>
    </xf>
    <xf numFmtId="180" fontId="64" fillId="2" borderId="1" xfId="0" applyNumberFormat="1" applyFont="1" applyFill="1" applyBorder="1" applyAlignment="1">
      <alignment horizontal="center" vertical="center"/>
    </xf>
    <xf numFmtId="180" fontId="64" fillId="2" borderId="3" xfId="0" applyNumberFormat="1" applyFont="1" applyFill="1" applyBorder="1" applyAlignment="1">
      <alignment horizontal="center" vertical="center"/>
    </xf>
    <xf numFmtId="0" fontId="27" fillId="2" borderId="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0"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3" fontId="18" fillId="2" borderId="13"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178" fontId="18" fillId="2" borderId="13" xfId="0" applyNumberFormat="1" applyFont="1" applyFill="1" applyBorder="1" applyAlignment="1">
      <alignment horizontal="center" vertical="center"/>
    </xf>
    <xf numFmtId="178" fontId="18" fillId="2" borderId="0" xfId="0" applyNumberFormat="1" applyFont="1" applyFill="1" applyBorder="1" applyAlignment="1">
      <alignment horizontal="center" vertical="center"/>
    </xf>
    <xf numFmtId="178" fontId="18" fillId="2" borderId="14" xfId="0" applyNumberFormat="1" applyFont="1" applyFill="1" applyBorder="1" applyAlignment="1">
      <alignment horizontal="center" vertical="center"/>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31" fillId="2" borderId="0" xfId="0" applyFont="1" applyFill="1" applyBorder="1" applyAlignment="1">
      <alignment horizontal="center" vertical="center"/>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18" fillId="0" borderId="1" xfId="0" applyFont="1" applyBorder="1" applyAlignment="1">
      <alignment horizontal="distributed" vertical="center"/>
    </xf>
    <xf numFmtId="0" fontId="18" fillId="2" borderId="1" xfId="0" applyFont="1" applyFill="1" applyBorder="1" applyAlignment="1">
      <alignment horizontal="right" vertical="center"/>
    </xf>
    <xf numFmtId="0" fontId="18" fillId="2" borderId="3" xfId="0" applyFont="1" applyFill="1" applyBorder="1" applyAlignment="1">
      <alignment horizontal="right" vertical="center"/>
    </xf>
    <xf numFmtId="0" fontId="18" fillId="0" borderId="3" xfId="0" applyFont="1" applyBorder="1" applyAlignment="1">
      <alignment horizontal="distributed" vertical="center"/>
    </xf>
    <xf numFmtId="0" fontId="18" fillId="0" borderId="2" xfId="0" applyFont="1" applyBorder="1" applyAlignment="1">
      <alignment horizontal="distributed" vertical="center"/>
    </xf>
    <xf numFmtId="176" fontId="19" fillId="0" borderId="0" xfId="0" applyNumberFormat="1" applyFont="1" applyAlignment="1">
      <alignment horizontal="center" vertical="center"/>
    </xf>
    <xf numFmtId="0" fontId="31" fillId="2" borderId="0" xfId="0" applyFont="1" applyFill="1" applyAlignment="1">
      <alignment vertical="center"/>
    </xf>
    <xf numFmtId="0" fontId="27" fillId="0" borderId="12" xfId="0" applyFont="1" applyBorder="1" applyAlignment="1">
      <alignment horizontal="distributed" vertical="center"/>
    </xf>
    <xf numFmtId="0" fontId="27" fillId="0" borderId="11" xfId="0" applyFont="1" applyBorder="1" applyAlignment="1">
      <alignment horizontal="distributed" vertical="center"/>
    </xf>
    <xf numFmtId="0" fontId="27" fillId="0" borderId="10" xfId="0" applyFont="1" applyBorder="1" applyAlignment="1">
      <alignment horizontal="distributed" vertical="center"/>
    </xf>
    <xf numFmtId="0" fontId="27" fillId="0" borderId="13" xfId="0" applyFont="1" applyBorder="1" applyAlignment="1">
      <alignment horizontal="distributed" vertical="center"/>
    </xf>
    <xf numFmtId="0" fontId="27" fillId="0" borderId="0" xfId="0" applyFont="1" applyBorder="1" applyAlignment="1">
      <alignment horizontal="distributed" vertical="center"/>
    </xf>
    <xf numFmtId="0" fontId="27" fillId="0" borderId="14" xfId="0" applyFont="1" applyBorder="1" applyAlignment="1">
      <alignment horizontal="distributed" vertical="center"/>
    </xf>
    <xf numFmtId="0" fontId="27" fillId="0" borderId="4" xfId="0" applyFont="1" applyBorder="1" applyAlignment="1">
      <alignment horizontal="distributed" vertical="center"/>
    </xf>
    <xf numFmtId="0" fontId="27" fillId="0" borderId="5" xfId="0" applyFont="1" applyBorder="1" applyAlignment="1">
      <alignment horizontal="distributed" vertical="center"/>
    </xf>
    <xf numFmtId="0" fontId="27" fillId="0" borderId="6" xfId="0" applyFont="1" applyBorder="1" applyAlignment="1">
      <alignment horizontal="distributed" vertical="center"/>
    </xf>
    <xf numFmtId="3" fontId="27" fillId="2" borderId="1"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0" fontId="27" fillId="2" borderId="1" xfId="0" applyFont="1" applyFill="1" applyBorder="1" applyAlignment="1">
      <alignment horizontal="right" vertical="center"/>
    </xf>
    <xf numFmtId="0" fontId="27" fillId="2" borderId="3"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27" fillId="0" borderId="1" xfId="0" applyFont="1" applyBorder="1" applyAlignment="1">
      <alignment horizontal="distributed" vertical="center" wrapText="1"/>
    </xf>
    <xf numFmtId="0" fontId="27" fillId="0" borderId="3" xfId="0" applyFont="1" applyBorder="1" applyAlignment="1">
      <alignment horizontal="distributed" vertical="center" wrapText="1"/>
    </xf>
    <xf numFmtId="0" fontId="27" fillId="0" borderId="2" xfId="0" applyFont="1" applyBorder="1" applyAlignment="1">
      <alignment horizontal="distributed" vertical="center" wrapText="1"/>
    </xf>
    <xf numFmtId="0" fontId="27" fillId="0" borderId="1" xfId="0" applyFont="1" applyBorder="1" applyAlignment="1">
      <alignment horizontal="distributed" vertical="center"/>
    </xf>
    <xf numFmtId="0" fontId="18" fillId="0" borderId="12" xfId="0" applyFont="1" applyBorder="1" applyAlignment="1">
      <alignment horizontal="distributed" vertical="center"/>
    </xf>
    <xf numFmtId="0" fontId="18" fillId="0" borderId="11" xfId="0" applyFont="1" applyBorder="1" applyAlignment="1">
      <alignment horizontal="distributed" vertical="center"/>
    </xf>
    <xf numFmtId="0" fontId="18" fillId="0" borderId="10" xfId="0" applyFont="1" applyBorder="1" applyAlignment="1">
      <alignment horizontal="distributed" vertical="center"/>
    </xf>
    <xf numFmtId="0" fontId="18" fillId="2" borderId="0" xfId="0" applyFont="1" applyFill="1" applyAlignment="1">
      <alignment horizontal="center" vertical="center" wrapText="1"/>
    </xf>
    <xf numFmtId="49" fontId="18" fillId="2" borderId="0" xfId="0" applyNumberFormat="1" applyFont="1" applyFill="1" applyAlignment="1">
      <alignment vertical="center"/>
    </xf>
    <xf numFmtId="0" fontId="18" fillId="0" borderId="92" xfId="0" applyFont="1" applyBorder="1" applyAlignment="1">
      <alignment horizontal="distributed" vertical="center"/>
    </xf>
    <xf numFmtId="0" fontId="18" fillId="0" borderId="35" xfId="0" applyFont="1" applyBorder="1" applyAlignment="1">
      <alignment horizontal="distributed" vertical="center"/>
    </xf>
    <xf numFmtId="0" fontId="18" fillId="0" borderId="93" xfId="0" applyFont="1" applyBorder="1" applyAlignment="1">
      <alignment horizontal="distributed" vertical="center"/>
    </xf>
    <xf numFmtId="182" fontId="23" fillId="0" borderId="0" xfId="0" applyNumberFormat="1" applyFont="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2"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9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49" fontId="18" fillId="2" borderId="1"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0" fontId="18" fillId="0" borderId="1" xfId="0" applyFont="1" applyFill="1" applyBorder="1" applyAlignment="1">
      <alignment horizontal="distributed" vertical="center"/>
    </xf>
    <xf numFmtId="0" fontId="18" fillId="0" borderId="2" xfId="0" applyFont="1" applyFill="1" applyBorder="1" applyAlignment="1">
      <alignment horizontal="distributed" vertical="center"/>
    </xf>
    <xf numFmtId="0" fontId="27" fillId="0" borderId="7" xfId="0" applyFont="1" applyBorder="1" applyAlignment="1">
      <alignment horizontal="center" vertical="center"/>
    </xf>
    <xf numFmtId="178" fontId="42" fillId="2" borderId="13" xfId="0" applyNumberFormat="1" applyFont="1" applyFill="1" applyBorder="1" applyAlignment="1">
      <alignment vertical="center"/>
    </xf>
    <xf numFmtId="178" fontId="42" fillId="2" borderId="14" xfId="0" applyNumberFormat="1" applyFont="1" applyFill="1" applyBorder="1" applyAlignment="1">
      <alignment vertical="center"/>
    </xf>
    <xf numFmtId="4" fontId="42" fillId="2" borderId="13" xfId="0" applyNumberFormat="1" applyFont="1" applyFill="1" applyBorder="1" applyAlignment="1">
      <alignment vertical="center"/>
    </xf>
    <xf numFmtId="4" fontId="42" fillId="2" borderId="14" xfId="0" applyNumberFormat="1" applyFont="1" applyFill="1" applyBorder="1" applyAlignment="1">
      <alignment vertical="center"/>
    </xf>
    <xf numFmtId="4" fontId="42" fillId="0" borderId="13" xfId="0" applyNumberFormat="1" applyFont="1" applyFill="1" applyBorder="1" applyAlignment="1">
      <alignment horizontal="right" vertical="center"/>
    </xf>
    <xf numFmtId="4" fontId="42" fillId="0" borderId="14" xfId="0" applyNumberFormat="1" applyFont="1" applyFill="1" applyBorder="1" applyAlignment="1">
      <alignment horizontal="right" vertical="center"/>
    </xf>
    <xf numFmtId="3" fontId="42" fillId="0" borderId="13" xfId="0" applyNumberFormat="1" applyFont="1" applyBorder="1" applyAlignment="1">
      <alignment vertical="center"/>
    </xf>
    <xf numFmtId="3" fontId="42" fillId="0" borderId="14" xfId="0" applyNumberFormat="1" applyFont="1" applyBorder="1" applyAlignment="1">
      <alignment vertical="center"/>
    </xf>
    <xf numFmtId="178" fontId="42" fillId="0" borderId="13" xfId="0" applyNumberFormat="1" applyFont="1" applyBorder="1" applyAlignment="1">
      <alignment vertical="center"/>
    </xf>
    <xf numFmtId="178" fontId="42" fillId="0" borderId="14" xfId="0" applyNumberFormat="1" applyFont="1" applyBorder="1" applyAlignment="1">
      <alignment vertical="center"/>
    </xf>
    <xf numFmtId="4" fontId="42" fillId="0" borderId="13" xfId="0" applyNumberFormat="1" applyFont="1" applyBorder="1" applyAlignment="1">
      <alignment horizontal="right" vertical="center"/>
    </xf>
    <xf numFmtId="4" fontId="42" fillId="0" borderId="14" xfId="0" applyNumberFormat="1" applyFont="1" applyBorder="1" applyAlignment="1">
      <alignment horizontal="right" vertical="center"/>
    </xf>
    <xf numFmtId="179" fontId="42" fillId="0" borderId="13" xfId="0" applyNumberFormat="1" applyFont="1" applyFill="1" applyBorder="1" applyAlignment="1">
      <alignment horizontal="right" vertical="center"/>
    </xf>
    <xf numFmtId="179" fontId="42" fillId="0" borderId="14" xfId="0" applyNumberFormat="1" applyFont="1" applyFill="1" applyBorder="1" applyAlignment="1">
      <alignment horizontal="right" vertical="center"/>
    </xf>
    <xf numFmtId="3" fontId="22" fillId="2" borderId="13"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178" fontId="22" fillId="2" borderId="13" xfId="0" applyNumberFormat="1" applyFont="1" applyFill="1" applyBorder="1" applyAlignment="1">
      <alignment horizontal="center" vertical="center"/>
    </xf>
    <xf numFmtId="178" fontId="22" fillId="2" borderId="0" xfId="0" applyNumberFormat="1" applyFont="1" applyFill="1" applyBorder="1" applyAlignment="1">
      <alignment horizontal="center" vertical="center"/>
    </xf>
    <xf numFmtId="178" fontId="22" fillId="2" borderId="14" xfId="0" applyNumberFormat="1" applyFont="1" applyFill="1" applyBorder="1" applyAlignment="1">
      <alignment horizontal="center" vertical="center"/>
    </xf>
    <xf numFmtId="0" fontId="22" fillId="2" borderId="1" xfId="0" applyFont="1" applyFill="1" applyBorder="1" applyAlignment="1">
      <alignment horizontal="right" vertical="center"/>
    </xf>
    <xf numFmtId="0" fontId="22" fillId="2" borderId="3" xfId="0" applyFont="1" applyFill="1" applyBorder="1" applyAlignment="1">
      <alignment horizontal="right" vertical="center"/>
    </xf>
    <xf numFmtId="178" fontId="33" fillId="0" borderId="1" xfId="0" applyNumberFormat="1" applyFont="1" applyFill="1" applyBorder="1" applyAlignment="1">
      <alignment horizontal="center" vertical="center"/>
    </xf>
    <xf numFmtId="178" fontId="33" fillId="0" borderId="3" xfId="0" applyNumberFormat="1" applyFont="1" applyFill="1" applyBorder="1" applyAlignment="1">
      <alignment horizontal="center" vertical="center"/>
    </xf>
    <xf numFmtId="0" fontId="27" fillId="0" borderId="1" xfId="0" applyFont="1" applyBorder="1" applyAlignment="1">
      <alignment horizontal="left" vertical="center"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178" fontId="42" fillId="0" borderId="13" xfId="0" applyNumberFormat="1" applyFont="1" applyFill="1" applyBorder="1" applyAlignment="1">
      <alignment vertical="center"/>
    </xf>
    <xf numFmtId="178" fontId="42" fillId="0" borderId="14" xfId="0" applyNumberFormat="1" applyFont="1" applyFill="1" applyBorder="1" applyAlignment="1">
      <alignment vertical="center"/>
    </xf>
    <xf numFmtId="179" fontId="42" fillId="0" borderId="13" xfId="0" applyNumberFormat="1" applyFont="1" applyFill="1" applyBorder="1" applyAlignment="1">
      <alignment vertical="center"/>
    </xf>
    <xf numFmtId="179" fontId="42" fillId="0" borderId="14" xfId="0" applyNumberFormat="1" applyFont="1" applyFill="1" applyBorder="1" applyAlignment="1">
      <alignment vertical="center"/>
    </xf>
    <xf numFmtId="3" fontId="42" fillId="2" borderId="13" xfId="0" applyNumberFormat="1" applyFont="1" applyFill="1" applyBorder="1" applyAlignment="1">
      <alignment vertical="center"/>
    </xf>
    <xf numFmtId="3" fontId="42" fillId="2" borderId="14" xfId="0" applyNumberFormat="1" applyFont="1" applyFill="1" applyBorder="1" applyAlignment="1">
      <alignment vertical="center"/>
    </xf>
    <xf numFmtId="3" fontId="42" fillId="0" borderId="13" xfId="0" applyNumberFormat="1" applyFont="1" applyFill="1" applyBorder="1" applyAlignment="1">
      <alignment vertical="center"/>
    </xf>
    <xf numFmtId="3" fontId="42" fillId="0" borderId="14" xfId="0" applyNumberFormat="1" applyFont="1" applyFill="1" applyBorder="1" applyAlignment="1">
      <alignment vertical="center"/>
    </xf>
  </cellXfs>
  <cellStyles count="3">
    <cellStyle name="ハイパーリンク" xfId="1" builtinId="8"/>
    <cellStyle name="通貨" xfId="2" builtinId="7"/>
    <cellStyle name="標準" xfId="0" builtinId="0"/>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28575</xdr:colOff>
      <xdr:row>2</xdr:row>
      <xdr:rowOff>38100</xdr:rowOff>
    </xdr:from>
    <xdr:to>
      <xdr:col>4</xdr:col>
      <xdr:colOff>28575</xdr:colOff>
      <xdr:row>7</xdr:row>
      <xdr:rowOff>0</xdr:rowOff>
    </xdr:to>
    <xdr:sp macro="" textlink="">
      <xdr:nvSpPr>
        <xdr:cNvPr id="49243" name="AutoShape 2">
          <a:extLst>
            <a:ext uri="{FF2B5EF4-FFF2-40B4-BE49-F238E27FC236}">
              <a16:creationId xmlns:a16="http://schemas.microsoft.com/office/drawing/2014/main" id="{00000000-0008-0000-1800-00005BC00000}"/>
            </a:ext>
          </a:extLst>
        </xdr:cNvPr>
        <xdr:cNvSpPr>
          <a:spLocks noChangeArrowheads="1"/>
        </xdr:cNvSpPr>
      </xdr:nvSpPr>
      <xdr:spPr bwMode="auto">
        <a:xfrm rot="5400000">
          <a:off x="438150" y="476250"/>
          <a:ext cx="723900"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7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7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0</xdr:rowOff>
    </xdr:from>
    <xdr:to>
      <xdr:col>1</xdr:col>
      <xdr:colOff>438150</xdr:colOff>
      <xdr:row>31</xdr:row>
      <xdr:rowOff>171450</xdr:rowOff>
    </xdr:to>
    <xdr:sp macro="" textlink="">
      <xdr:nvSpPr>
        <xdr:cNvPr id="2233" name="Line 1">
          <a:extLst>
            <a:ext uri="{FF2B5EF4-FFF2-40B4-BE49-F238E27FC236}">
              <a16:creationId xmlns:a16="http://schemas.microsoft.com/office/drawing/2014/main" id="{00000000-0008-0000-2400-0000B9080000}"/>
            </a:ext>
          </a:extLst>
        </xdr:cNvPr>
        <xdr:cNvSpPr>
          <a:spLocks noChangeShapeType="1"/>
        </xdr:cNvSpPr>
      </xdr:nvSpPr>
      <xdr:spPr bwMode="auto">
        <a:xfrm>
          <a:off x="19050" y="5419725"/>
          <a:ext cx="866775"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43</xdr:row>
      <xdr:rowOff>85725</xdr:rowOff>
    </xdr:from>
    <xdr:to>
      <xdr:col>9</xdr:col>
      <xdr:colOff>200025</xdr:colOff>
      <xdr:row>43</xdr:row>
      <xdr:rowOff>85725</xdr:rowOff>
    </xdr:to>
    <xdr:cxnSp macro="">
      <xdr:nvCxnSpPr>
        <xdr:cNvPr id="3" name="直線コネクタ 2">
          <a:extLst>
            <a:ext uri="{FF2B5EF4-FFF2-40B4-BE49-F238E27FC236}">
              <a16:creationId xmlns:a16="http://schemas.microsoft.com/office/drawing/2014/main" id="{00000000-0008-0000-3600-000003000000}"/>
            </a:ext>
          </a:extLst>
        </xdr:cNvPr>
        <xdr:cNvCxnSpPr/>
      </xdr:nvCxnSpPr>
      <xdr:spPr>
        <a:xfrm>
          <a:off x="857250" y="9220200"/>
          <a:ext cx="32004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22</xdr:row>
      <xdr:rowOff>66675</xdr:rowOff>
    </xdr:from>
    <xdr:to>
      <xdr:col>10</xdr:col>
      <xdr:colOff>243840</xdr:colOff>
      <xdr:row>22</xdr:row>
      <xdr:rowOff>66675</xdr:rowOff>
    </xdr:to>
    <xdr:cxnSp macro="">
      <xdr:nvCxnSpPr>
        <xdr:cNvPr id="6" name="直線コネクタ 5">
          <a:extLst>
            <a:ext uri="{FF2B5EF4-FFF2-40B4-BE49-F238E27FC236}">
              <a16:creationId xmlns:a16="http://schemas.microsoft.com/office/drawing/2014/main" id="{00000000-0008-0000-3800-000006000000}"/>
            </a:ext>
          </a:extLst>
        </xdr:cNvPr>
        <xdr:cNvCxnSpPr/>
      </xdr:nvCxnSpPr>
      <xdr:spPr>
        <a:xfrm flipV="1">
          <a:off x="685800" y="8210550"/>
          <a:ext cx="3448050" cy="95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37</xdr:row>
      <xdr:rowOff>85725</xdr:rowOff>
    </xdr:from>
    <xdr:to>
      <xdr:col>11</xdr:col>
      <xdr:colOff>266700</xdr:colOff>
      <xdr:row>37</xdr:row>
      <xdr:rowOff>85725</xdr:rowOff>
    </xdr:to>
    <xdr:cxnSp macro="">
      <xdr:nvCxnSpPr>
        <xdr:cNvPr id="5" name="直線コネクタ 4">
          <a:extLst>
            <a:ext uri="{FF2B5EF4-FFF2-40B4-BE49-F238E27FC236}">
              <a16:creationId xmlns:a16="http://schemas.microsoft.com/office/drawing/2014/main" id="{00000000-0008-0000-4B00-000005000000}"/>
            </a:ext>
          </a:extLst>
        </xdr:cNvPr>
        <xdr:cNvCxnSpPr/>
      </xdr:nvCxnSpPr>
      <xdr:spPr>
        <a:xfrm>
          <a:off x="419100" y="8134350"/>
          <a:ext cx="435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21</xdr:row>
      <xdr:rowOff>85725</xdr:rowOff>
    </xdr:from>
    <xdr:to>
      <xdr:col>12</xdr:col>
      <xdr:colOff>520063</xdr:colOff>
      <xdr:row>21</xdr:row>
      <xdr:rowOff>85725</xdr:rowOff>
    </xdr:to>
    <xdr:cxnSp macro="">
      <xdr:nvCxnSpPr>
        <xdr:cNvPr id="7" name="直線コネクタ 6">
          <a:extLst>
            <a:ext uri="{FF2B5EF4-FFF2-40B4-BE49-F238E27FC236}">
              <a16:creationId xmlns:a16="http://schemas.microsoft.com/office/drawing/2014/main" id="{00000000-0008-0000-4D00-000007000000}"/>
            </a:ext>
          </a:extLst>
        </xdr:cNvPr>
        <xdr:cNvCxnSpPr/>
      </xdr:nvCxnSpPr>
      <xdr:spPr>
        <a:xfrm>
          <a:off x="361950" y="4972050"/>
          <a:ext cx="46634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4E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4E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1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1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3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3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xml"/><Relationship Id="rId1" Type="http://schemas.openxmlformats.org/officeDocument/2006/relationships/printerSettings" Target="../printerSettings/printerSettings28.bin"/><Relationship Id="rId4" Type="http://schemas.openxmlformats.org/officeDocument/2006/relationships/comments" Target="../comments1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xml"/><Relationship Id="rId1" Type="http://schemas.openxmlformats.org/officeDocument/2006/relationships/printerSettings" Target="../printerSettings/printerSettings41.bin"/><Relationship Id="rId4" Type="http://schemas.openxmlformats.org/officeDocument/2006/relationships/comments" Target="../comments30.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4.xml"/><Relationship Id="rId1" Type="http://schemas.openxmlformats.org/officeDocument/2006/relationships/printerSettings" Target="../printerSettings/printerSettings43.bin"/><Relationship Id="rId4" Type="http://schemas.openxmlformats.org/officeDocument/2006/relationships/comments" Target="../comments32.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5.xml"/><Relationship Id="rId1" Type="http://schemas.openxmlformats.org/officeDocument/2006/relationships/printerSettings" Target="../printerSettings/printerSettings47.bin"/><Relationship Id="rId4" Type="http://schemas.openxmlformats.org/officeDocument/2006/relationships/comments" Target="../comments36.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6.xml"/><Relationship Id="rId1" Type="http://schemas.openxmlformats.org/officeDocument/2006/relationships/printerSettings" Target="../printerSettings/printerSettings49.bin"/><Relationship Id="rId4" Type="http://schemas.openxmlformats.org/officeDocument/2006/relationships/comments" Target="../comments3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view="pageBreakPreview" zoomScale="70" zoomScaleNormal="100" zoomScaleSheetLayoutView="70" workbookViewId="0">
      <selection activeCell="B38" sqref="B38:F38"/>
    </sheetView>
  </sheetViews>
  <sheetFormatPr defaultColWidth="13.625" defaultRowHeight="21.75" customHeight="1"/>
  <cols>
    <col min="1" max="12" width="17.75" customWidth="1"/>
  </cols>
  <sheetData>
    <row r="1" spans="1:12" ht="9" customHeight="1"/>
    <row r="2" spans="1:12" ht="26.25" customHeight="1">
      <c r="A2" s="539" t="s">
        <v>912</v>
      </c>
      <c r="B2" s="539"/>
      <c r="C2" s="539"/>
      <c r="D2" s="539"/>
      <c r="E2" s="539"/>
      <c r="F2" s="539"/>
      <c r="G2" s="539"/>
      <c r="H2" s="539"/>
      <c r="I2" s="539"/>
      <c r="J2" s="539"/>
      <c r="K2" s="539"/>
      <c r="L2" s="539"/>
    </row>
    <row r="3" spans="1:12" ht="27" customHeight="1">
      <c r="A3" s="539"/>
      <c r="B3" s="539"/>
      <c r="C3" s="539"/>
      <c r="D3" s="539"/>
      <c r="E3" s="539"/>
      <c r="F3" s="539"/>
      <c r="G3" s="539"/>
      <c r="H3" s="539"/>
      <c r="I3" s="539"/>
      <c r="J3" s="539"/>
      <c r="K3" s="539"/>
      <c r="L3" s="539"/>
    </row>
    <row r="4" spans="1:12" ht="24" customHeight="1">
      <c r="A4" s="411" t="s">
        <v>1056</v>
      </c>
      <c r="B4" s="410"/>
      <c r="C4" s="410"/>
      <c r="D4" s="410"/>
      <c r="E4" s="410"/>
      <c r="F4" s="410"/>
      <c r="G4" s="410"/>
      <c r="H4" s="410"/>
      <c r="I4" s="410"/>
      <c r="J4" s="410"/>
      <c r="K4" s="410"/>
      <c r="L4" s="409"/>
    </row>
    <row r="5" spans="1:12" ht="21.75" customHeight="1">
      <c r="A5" s="407" t="s">
        <v>1055</v>
      </c>
    </row>
    <row r="6" spans="1:12" ht="21.75" customHeight="1">
      <c r="A6" s="408" t="s">
        <v>723</v>
      </c>
      <c r="B6" s="58"/>
      <c r="C6" s="58"/>
      <c r="D6" s="58"/>
      <c r="E6" s="58"/>
      <c r="F6" s="58"/>
      <c r="G6" s="58"/>
      <c r="H6" s="58"/>
      <c r="I6" s="58"/>
      <c r="J6" s="58"/>
      <c r="K6" s="58"/>
      <c r="L6" s="58"/>
    </row>
    <row r="7" spans="1:12" ht="21.75" customHeight="1">
      <c r="A7" s="406" t="s">
        <v>877</v>
      </c>
      <c r="B7" s="58"/>
      <c r="C7" s="58"/>
      <c r="D7" s="58"/>
      <c r="E7" s="58"/>
      <c r="F7" s="58"/>
      <c r="G7" s="58"/>
      <c r="H7" s="58"/>
      <c r="I7" s="58"/>
      <c r="J7" s="58"/>
      <c r="K7" s="58"/>
      <c r="L7" s="58"/>
    </row>
    <row r="8" spans="1:12" ht="21.75" customHeight="1">
      <c r="A8" s="406" t="s">
        <v>878</v>
      </c>
      <c r="B8" s="58"/>
      <c r="C8" s="58"/>
      <c r="D8" s="58"/>
      <c r="E8" s="58"/>
      <c r="F8" s="58"/>
      <c r="G8" s="58"/>
      <c r="H8" s="58"/>
      <c r="I8" s="58"/>
      <c r="J8" s="58"/>
      <c r="K8" s="58"/>
      <c r="L8" s="58"/>
    </row>
    <row r="9" spans="1:12" ht="21.75" customHeight="1">
      <c r="A9" s="406" t="s">
        <v>722</v>
      </c>
      <c r="B9" s="58"/>
      <c r="C9" s="58"/>
      <c r="D9" s="58"/>
      <c r="E9" s="58"/>
      <c r="F9" s="58"/>
      <c r="G9" s="58"/>
      <c r="H9" s="58"/>
      <c r="I9" s="58"/>
      <c r="J9" s="58"/>
      <c r="K9" s="58"/>
      <c r="L9" s="58"/>
    </row>
    <row r="10" spans="1:12" ht="21.75" customHeight="1">
      <c r="A10" s="406" t="s">
        <v>721</v>
      </c>
      <c r="B10" s="23"/>
      <c r="C10" s="23"/>
      <c r="D10" s="23"/>
      <c r="E10" s="23"/>
      <c r="F10" s="23"/>
      <c r="G10" s="23"/>
      <c r="H10" s="23"/>
      <c r="I10" s="23"/>
      <c r="J10" s="23"/>
      <c r="K10" s="23"/>
      <c r="L10" s="23"/>
    </row>
    <row r="11" spans="1:12" ht="15" customHeight="1" thickBot="1">
      <c r="A11" s="9"/>
    </row>
    <row r="12" spans="1:12" ht="22.5" customHeight="1" thickBot="1">
      <c r="A12" s="548" t="s">
        <v>168</v>
      </c>
      <c r="B12" s="549"/>
      <c r="C12" s="549"/>
      <c r="D12" s="549"/>
      <c r="E12" s="549"/>
      <c r="F12" s="549"/>
      <c r="G12" s="549"/>
      <c r="H12" s="549"/>
      <c r="I12" s="549"/>
      <c r="J12" s="549"/>
      <c r="K12" s="549"/>
      <c r="L12" s="549"/>
    </row>
    <row r="13" spans="1:12" ht="22.5" customHeight="1">
      <c r="A13" s="405"/>
      <c r="B13" s="577" t="s">
        <v>668</v>
      </c>
      <c r="C13" s="578"/>
      <c r="D13" s="578"/>
      <c r="E13" s="578"/>
      <c r="F13" s="579"/>
      <c r="G13" s="405" t="s">
        <v>683</v>
      </c>
      <c r="H13" s="577" t="s">
        <v>674</v>
      </c>
      <c r="I13" s="578"/>
      <c r="J13" s="578"/>
      <c r="K13" s="578"/>
      <c r="L13" s="579"/>
    </row>
    <row r="14" spans="1:12" ht="22.5" customHeight="1">
      <c r="A14" s="403"/>
      <c r="B14" s="558" t="s">
        <v>442</v>
      </c>
      <c r="C14" s="559"/>
      <c r="D14" s="559"/>
      <c r="E14" s="559"/>
      <c r="F14" s="560"/>
      <c r="G14" s="403" t="s">
        <v>49</v>
      </c>
      <c r="H14" s="558" t="s">
        <v>675</v>
      </c>
      <c r="I14" s="559"/>
      <c r="J14" s="559"/>
      <c r="K14" s="559"/>
      <c r="L14" s="560"/>
    </row>
    <row r="15" spans="1:12" ht="22.5" customHeight="1">
      <c r="A15" s="403" t="s">
        <v>1059</v>
      </c>
      <c r="B15" s="559" t="s">
        <v>720</v>
      </c>
      <c r="C15" s="559"/>
      <c r="D15" s="559"/>
      <c r="E15" s="559"/>
      <c r="F15" s="559"/>
      <c r="G15" s="412" t="s">
        <v>432</v>
      </c>
      <c r="H15" s="558" t="s">
        <v>676</v>
      </c>
      <c r="I15" s="559"/>
      <c r="J15" s="559"/>
      <c r="K15" s="559"/>
      <c r="L15" s="560"/>
    </row>
    <row r="16" spans="1:12" ht="22.5" customHeight="1">
      <c r="A16" s="403" t="s">
        <v>1060</v>
      </c>
      <c r="B16" s="559" t="s">
        <v>669</v>
      </c>
      <c r="C16" s="559"/>
      <c r="D16" s="559"/>
      <c r="E16" s="559"/>
      <c r="F16" s="559"/>
      <c r="G16" s="404" t="s">
        <v>366</v>
      </c>
      <c r="H16" s="558" t="s">
        <v>368</v>
      </c>
      <c r="I16" s="559"/>
      <c r="J16" s="559"/>
      <c r="K16" s="559"/>
      <c r="L16" s="560"/>
    </row>
    <row r="17" spans="1:13" ht="22.5" customHeight="1">
      <c r="A17" s="403" t="s">
        <v>1061</v>
      </c>
      <c r="B17" s="558" t="s">
        <v>519</v>
      </c>
      <c r="C17" s="559"/>
      <c r="D17" s="559"/>
      <c r="E17" s="559"/>
      <c r="F17" s="560"/>
      <c r="G17" s="404" t="s">
        <v>433</v>
      </c>
      <c r="H17" s="558" t="s">
        <v>434</v>
      </c>
      <c r="I17" s="559"/>
      <c r="J17" s="559"/>
      <c r="K17" s="559"/>
      <c r="L17" s="560"/>
    </row>
    <row r="18" spans="1:13" ht="22.5" customHeight="1">
      <c r="A18" s="403" t="s">
        <v>1062</v>
      </c>
      <c r="B18" s="558" t="s">
        <v>526</v>
      </c>
      <c r="C18" s="559"/>
      <c r="D18" s="559"/>
      <c r="E18" s="559"/>
      <c r="F18" s="560"/>
      <c r="G18" s="412" t="s">
        <v>367</v>
      </c>
      <c r="H18" s="558" t="s">
        <v>369</v>
      </c>
      <c r="I18" s="559"/>
      <c r="J18" s="559"/>
      <c r="K18" s="559"/>
      <c r="L18" s="560"/>
    </row>
    <row r="19" spans="1:13" ht="22.5" customHeight="1">
      <c r="A19" s="403" t="s">
        <v>1063</v>
      </c>
      <c r="B19" s="558" t="s">
        <v>540</v>
      </c>
      <c r="C19" s="559"/>
      <c r="D19" s="559"/>
      <c r="E19" s="559"/>
      <c r="F19" s="560"/>
      <c r="G19" s="403" t="s">
        <v>50</v>
      </c>
      <c r="H19" s="558" t="s">
        <v>677</v>
      </c>
      <c r="I19" s="559"/>
      <c r="J19" s="559"/>
      <c r="K19" s="559"/>
      <c r="L19" s="560"/>
    </row>
    <row r="20" spans="1:13" ht="22.5" customHeight="1">
      <c r="A20" s="403" t="s">
        <v>1064</v>
      </c>
      <c r="B20" s="558" t="s">
        <v>716</v>
      </c>
      <c r="C20" s="559"/>
      <c r="D20" s="559"/>
      <c r="E20" s="559"/>
      <c r="F20" s="560"/>
      <c r="G20" s="403" t="s">
        <v>51</v>
      </c>
      <c r="H20" s="558" t="s">
        <v>678</v>
      </c>
      <c r="I20" s="559"/>
      <c r="J20" s="559"/>
      <c r="K20" s="559"/>
      <c r="L20" s="560"/>
    </row>
    <row r="21" spans="1:13" ht="22.5" customHeight="1">
      <c r="A21" s="403" t="s">
        <v>1065</v>
      </c>
      <c r="B21" s="558" t="s">
        <v>552</v>
      </c>
      <c r="C21" s="559"/>
      <c r="D21" s="559"/>
      <c r="E21" s="559"/>
      <c r="F21" s="560"/>
      <c r="G21" s="403" t="s">
        <v>52</v>
      </c>
      <c r="H21" s="533" t="s">
        <v>679</v>
      </c>
      <c r="I21" s="534"/>
      <c r="J21" s="534"/>
      <c r="K21" s="534"/>
      <c r="L21" s="535"/>
    </row>
    <row r="22" spans="1:13" ht="22.5" customHeight="1">
      <c r="A22" s="403" t="s">
        <v>1066</v>
      </c>
      <c r="B22" s="571" t="s">
        <v>714</v>
      </c>
      <c r="C22" s="572"/>
      <c r="D22" s="572"/>
      <c r="E22" s="572"/>
      <c r="F22" s="573"/>
      <c r="G22" s="403" t="s">
        <v>53</v>
      </c>
      <c r="H22" s="533" t="s">
        <v>216</v>
      </c>
      <c r="I22" s="534"/>
      <c r="J22" s="534"/>
      <c r="K22" s="534"/>
      <c r="L22" s="535"/>
    </row>
    <row r="23" spans="1:13" ht="22.5" customHeight="1">
      <c r="A23" s="403" t="s">
        <v>1067</v>
      </c>
      <c r="B23" s="558" t="s">
        <v>712</v>
      </c>
      <c r="C23" s="559"/>
      <c r="D23" s="559"/>
      <c r="E23" s="559"/>
      <c r="F23" s="560"/>
      <c r="G23" s="403" t="s">
        <v>1046</v>
      </c>
      <c r="H23" s="533" t="s">
        <v>715</v>
      </c>
      <c r="I23" s="534"/>
      <c r="J23" s="534"/>
      <c r="K23" s="534"/>
      <c r="L23" s="535"/>
    </row>
    <row r="24" spans="1:13" ht="22.5" customHeight="1">
      <c r="A24" s="403" t="s">
        <v>1068</v>
      </c>
      <c r="B24" s="558" t="s">
        <v>710</v>
      </c>
      <c r="C24" s="559"/>
      <c r="D24" s="559"/>
      <c r="E24" s="559"/>
      <c r="F24" s="560"/>
      <c r="G24" s="403" t="s">
        <v>1047</v>
      </c>
      <c r="H24" s="533" t="s">
        <v>713</v>
      </c>
      <c r="I24" s="534"/>
      <c r="J24" s="534"/>
      <c r="K24" s="534"/>
      <c r="L24" s="535"/>
    </row>
    <row r="25" spans="1:13" ht="22.5" customHeight="1">
      <c r="A25" s="403" t="s">
        <v>1069</v>
      </c>
      <c r="B25" s="574" t="s">
        <v>595</v>
      </c>
      <c r="C25" s="575"/>
      <c r="D25" s="575"/>
      <c r="E25" s="575"/>
      <c r="F25" s="576"/>
      <c r="G25" s="403" t="s">
        <v>54</v>
      </c>
      <c r="H25" s="533" t="s">
        <v>711</v>
      </c>
      <c r="I25" s="534"/>
      <c r="J25" s="534"/>
      <c r="K25" s="534"/>
      <c r="L25" s="535"/>
    </row>
    <row r="26" spans="1:13" ht="22.5" customHeight="1">
      <c r="A26" s="403" t="s">
        <v>1070</v>
      </c>
      <c r="B26" s="533" t="s">
        <v>670</v>
      </c>
      <c r="C26" s="534"/>
      <c r="D26" s="534"/>
      <c r="E26" s="534"/>
      <c r="F26" s="535"/>
      <c r="G26" s="403" t="s">
        <v>55</v>
      </c>
      <c r="H26" s="533" t="s">
        <v>709</v>
      </c>
      <c r="I26" s="534"/>
      <c r="J26" s="534"/>
      <c r="K26" s="534"/>
      <c r="L26" s="535"/>
    </row>
    <row r="27" spans="1:13" ht="22.5" customHeight="1">
      <c r="A27" s="403" t="s">
        <v>1071</v>
      </c>
      <c r="B27" s="533" t="s">
        <v>707</v>
      </c>
      <c r="C27" s="534"/>
      <c r="D27" s="534"/>
      <c r="E27" s="534"/>
      <c r="F27" s="535"/>
      <c r="G27" s="403" t="s">
        <v>217</v>
      </c>
      <c r="H27" s="533" t="s">
        <v>708</v>
      </c>
      <c r="I27" s="534"/>
      <c r="J27" s="534"/>
      <c r="K27" s="534"/>
      <c r="L27" s="535"/>
    </row>
    <row r="28" spans="1:13" ht="22.5" customHeight="1">
      <c r="A28" s="403" t="s">
        <v>1072</v>
      </c>
      <c r="B28" s="533" t="s">
        <v>705</v>
      </c>
      <c r="C28" s="534"/>
      <c r="D28" s="534"/>
      <c r="E28" s="534"/>
      <c r="F28" s="535"/>
      <c r="G28" s="404" t="s">
        <v>1048</v>
      </c>
      <c r="H28" s="568" t="s">
        <v>1057</v>
      </c>
      <c r="I28" s="569"/>
      <c r="J28" s="569"/>
      <c r="K28" s="569"/>
      <c r="L28" s="570"/>
      <c r="M28" s="532"/>
    </row>
    <row r="29" spans="1:13" ht="22.5" customHeight="1">
      <c r="A29" s="492" t="s">
        <v>1073</v>
      </c>
      <c r="B29" s="553" t="s">
        <v>774</v>
      </c>
      <c r="C29" s="554"/>
      <c r="D29" s="554"/>
      <c r="E29" s="554"/>
      <c r="F29" s="555"/>
      <c r="G29" s="432" t="s">
        <v>159</v>
      </c>
      <c r="H29" s="533" t="s">
        <v>680</v>
      </c>
      <c r="I29" s="534"/>
      <c r="J29" s="534"/>
      <c r="K29" s="534"/>
      <c r="L29" s="535"/>
    </row>
    <row r="30" spans="1:13" ht="22.5" customHeight="1">
      <c r="A30" s="491" t="s">
        <v>1074</v>
      </c>
      <c r="B30" s="556" t="s">
        <v>776</v>
      </c>
      <c r="C30" s="556"/>
      <c r="D30" s="556"/>
      <c r="E30" s="556"/>
      <c r="F30" s="557"/>
      <c r="G30" s="403" t="s">
        <v>160</v>
      </c>
      <c r="H30" s="533" t="s">
        <v>681</v>
      </c>
      <c r="I30" s="534"/>
      <c r="J30" s="534"/>
      <c r="K30" s="534"/>
      <c r="L30" s="535"/>
    </row>
    <row r="31" spans="1:13" ht="22.5" customHeight="1">
      <c r="A31" s="403" t="s">
        <v>1075</v>
      </c>
      <c r="B31" s="558" t="s">
        <v>775</v>
      </c>
      <c r="C31" s="559"/>
      <c r="D31" s="559"/>
      <c r="E31" s="559"/>
      <c r="F31" s="560"/>
      <c r="G31" s="403" t="s">
        <v>161</v>
      </c>
      <c r="H31" s="533" t="s">
        <v>719</v>
      </c>
      <c r="I31" s="534"/>
      <c r="J31" s="534"/>
      <c r="K31" s="534"/>
      <c r="L31" s="535"/>
    </row>
    <row r="32" spans="1:13" ht="22.5" customHeight="1">
      <c r="A32" s="403" t="s">
        <v>1076</v>
      </c>
      <c r="B32" s="558" t="s">
        <v>671</v>
      </c>
      <c r="C32" s="559"/>
      <c r="D32" s="559"/>
      <c r="E32" s="559"/>
      <c r="F32" s="560"/>
      <c r="G32" s="403" t="s">
        <v>162</v>
      </c>
      <c r="H32" s="533" t="s">
        <v>718</v>
      </c>
      <c r="I32" s="534"/>
      <c r="J32" s="534"/>
      <c r="K32" s="534"/>
      <c r="L32" s="535"/>
    </row>
    <row r="33" spans="1:13" ht="22.5" customHeight="1">
      <c r="A33" s="403" t="s">
        <v>1077</v>
      </c>
      <c r="B33" s="571" t="s">
        <v>672</v>
      </c>
      <c r="C33" s="572"/>
      <c r="D33" s="572"/>
      <c r="E33" s="572"/>
      <c r="F33" s="573"/>
      <c r="G33" s="432" t="s">
        <v>163</v>
      </c>
      <c r="H33" s="565" t="s">
        <v>717</v>
      </c>
      <c r="I33" s="566"/>
      <c r="J33" s="566"/>
      <c r="K33" s="566"/>
      <c r="L33" s="567"/>
    </row>
    <row r="34" spans="1:13" ht="22.5" customHeight="1" thickBot="1">
      <c r="A34" s="403" t="s">
        <v>1078</v>
      </c>
      <c r="B34" s="558" t="s">
        <v>673</v>
      </c>
      <c r="C34" s="559"/>
      <c r="D34" s="559"/>
      <c r="E34" s="559"/>
      <c r="F34" s="560"/>
      <c r="G34" s="468" t="s">
        <v>164</v>
      </c>
      <c r="H34" s="550" t="s">
        <v>1058</v>
      </c>
      <c r="I34" s="551"/>
      <c r="J34" s="551"/>
      <c r="K34" s="551"/>
      <c r="L34" s="552"/>
      <c r="M34" s="532"/>
    </row>
    <row r="35" spans="1:13" ht="22.5" customHeight="1">
      <c r="A35" s="403" t="s">
        <v>1079</v>
      </c>
      <c r="B35" s="558" t="s">
        <v>704</v>
      </c>
      <c r="C35" s="559"/>
      <c r="D35" s="559"/>
      <c r="E35" s="559"/>
      <c r="F35" s="560"/>
      <c r="G35" s="405" t="s">
        <v>1049</v>
      </c>
      <c r="H35" s="561" t="s">
        <v>165</v>
      </c>
      <c r="I35" s="562"/>
      <c r="J35" s="562"/>
      <c r="K35" s="562"/>
      <c r="L35" s="563"/>
    </row>
    <row r="36" spans="1:13" ht="22.5" customHeight="1">
      <c r="A36" s="432" t="s">
        <v>1080</v>
      </c>
      <c r="B36" s="536" t="s">
        <v>645</v>
      </c>
      <c r="C36" s="537"/>
      <c r="D36" s="537"/>
      <c r="E36" s="537"/>
      <c r="F36" s="538"/>
      <c r="G36" s="403" t="s">
        <v>1050</v>
      </c>
      <c r="H36" s="542" t="s">
        <v>435</v>
      </c>
      <c r="I36" s="543"/>
      <c r="J36" s="543"/>
      <c r="K36" s="543"/>
      <c r="L36" s="544"/>
    </row>
    <row r="37" spans="1:13" ht="22.5" customHeight="1">
      <c r="A37" s="412" t="s">
        <v>786</v>
      </c>
      <c r="B37" s="536" t="s">
        <v>770</v>
      </c>
      <c r="C37" s="537"/>
      <c r="D37" s="537"/>
      <c r="E37" s="537"/>
      <c r="F37" s="538"/>
      <c r="G37" s="403" t="s">
        <v>1051</v>
      </c>
      <c r="H37" s="542" t="s">
        <v>436</v>
      </c>
      <c r="I37" s="543"/>
      <c r="J37" s="543"/>
      <c r="K37" s="543"/>
      <c r="L37" s="544"/>
    </row>
    <row r="38" spans="1:13" ht="22.5" customHeight="1" thickBot="1">
      <c r="A38" s="490" t="s">
        <v>784</v>
      </c>
      <c r="B38" s="564" t="s">
        <v>785</v>
      </c>
      <c r="C38" s="564"/>
      <c r="D38" s="564"/>
      <c r="E38" s="564"/>
      <c r="F38" s="564"/>
      <c r="G38" s="403" t="s">
        <v>1052</v>
      </c>
      <c r="H38" s="542" t="s">
        <v>437</v>
      </c>
      <c r="I38" s="543"/>
      <c r="J38" s="543"/>
      <c r="K38" s="543"/>
      <c r="L38" s="544"/>
    </row>
    <row r="39" spans="1:13" ht="22.5" customHeight="1">
      <c r="G39" s="403" t="s">
        <v>1053</v>
      </c>
      <c r="H39" s="533" t="s">
        <v>167</v>
      </c>
      <c r="I39" s="534"/>
      <c r="J39" s="534"/>
      <c r="K39" s="534"/>
      <c r="L39" s="535"/>
    </row>
    <row r="40" spans="1:13" ht="21.75" customHeight="1" thickBot="1">
      <c r="A40" s="540" t="s">
        <v>703</v>
      </c>
      <c r="B40" s="540"/>
      <c r="C40" s="540"/>
      <c r="D40" s="540"/>
      <c r="E40" s="540"/>
      <c r="F40" s="541"/>
      <c r="G40" s="469" t="s">
        <v>1054</v>
      </c>
      <c r="H40" s="545" t="s">
        <v>166</v>
      </c>
      <c r="I40" s="546"/>
      <c r="J40" s="546"/>
      <c r="K40" s="546"/>
      <c r="L40" s="547"/>
    </row>
    <row r="42" spans="1:13" ht="21" customHeight="1"/>
    <row r="43" spans="1:13" ht="27" customHeight="1"/>
  </sheetData>
  <mergeCells count="57">
    <mergeCell ref="H13:L13"/>
    <mergeCell ref="H15:L15"/>
    <mergeCell ref="H16:L16"/>
    <mergeCell ref="H17:L17"/>
    <mergeCell ref="H18:L18"/>
    <mergeCell ref="H14:L14"/>
    <mergeCell ref="B34:F34"/>
    <mergeCell ref="B13:F13"/>
    <mergeCell ref="B15:F15"/>
    <mergeCell ref="B16:F16"/>
    <mergeCell ref="B22:F22"/>
    <mergeCell ref="B21:F21"/>
    <mergeCell ref="B18:F18"/>
    <mergeCell ref="B20:F20"/>
    <mergeCell ref="B19:F19"/>
    <mergeCell ref="B14:F14"/>
    <mergeCell ref="B38:F38"/>
    <mergeCell ref="H21:L21"/>
    <mergeCell ref="H19:L19"/>
    <mergeCell ref="H33:L33"/>
    <mergeCell ref="H23:L23"/>
    <mergeCell ref="H24:L24"/>
    <mergeCell ref="B37:F37"/>
    <mergeCell ref="H25:L25"/>
    <mergeCell ref="H28:L28"/>
    <mergeCell ref="H36:L36"/>
    <mergeCell ref="H26:L26"/>
    <mergeCell ref="H27:L27"/>
    <mergeCell ref="B24:F24"/>
    <mergeCell ref="B35:F35"/>
    <mergeCell ref="B32:F32"/>
    <mergeCell ref="B33:F33"/>
    <mergeCell ref="H31:L31"/>
    <mergeCell ref="H20:L20"/>
    <mergeCell ref="H22:L22"/>
    <mergeCell ref="B27:F27"/>
    <mergeCell ref="B17:F17"/>
    <mergeCell ref="B23:F23"/>
    <mergeCell ref="B28:F28"/>
    <mergeCell ref="B26:F26"/>
    <mergeCell ref="B25:F25"/>
    <mergeCell ref="H32:L32"/>
    <mergeCell ref="B36:F36"/>
    <mergeCell ref="A2:L3"/>
    <mergeCell ref="A40:F40"/>
    <mergeCell ref="H37:L37"/>
    <mergeCell ref="H38:L38"/>
    <mergeCell ref="H39:L39"/>
    <mergeCell ref="H40:L40"/>
    <mergeCell ref="A12:L12"/>
    <mergeCell ref="H34:L34"/>
    <mergeCell ref="B29:F29"/>
    <mergeCell ref="B30:F30"/>
    <mergeCell ref="B31:F31"/>
    <mergeCell ref="H35:L35"/>
    <mergeCell ref="H29:L29"/>
    <mergeCell ref="H30:L30"/>
  </mergeCells>
  <phoneticPr fontId="3"/>
  <hyperlinks>
    <hyperlink ref="B13:F13" location="入力シート!A1" display="入力シート" xr:uid="{00000000-0004-0000-0000-000000000000}"/>
    <hyperlink ref="B14:F14" location="開票立会人入力シート!Print_Area" display="開票立会人入力シート" xr:uid="{00000000-0004-0000-0000-000001000000}"/>
    <hyperlink ref="B15:F15" location="届出１!Print_Area" display="候補者届出書（本人届出）" xr:uid="{00000000-0004-0000-0000-000002000000}"/>
    <hyperlink ref="B16:F16" location="届出２!A1" display="宣誓書" xr:uid="{00000000-0004-0000-0000-000003000000}"/>
    <hyperlink ref="B17:F17" location="届出３!A1" display="所属党派証明書" xr:uid="{00000000-0004-0000-0000-000004000000}"/>
    <hyperlink ref="B18:F18" location="届出４!A1" display="通称認定申請書" xr:uid="{00000000-0004-0000-0000-000005000000}"/>
    <hyperlink ref="B19:F19" location="届出５!A1" display="選挙立会人となるべき者の届出書" xr:uid="{00000000-0004-0000-0000-000006000000}"/>
    <hyperlink ref="B20:F20" location="届出６!A1" display="（選挙立会人となるべき者の）承諾書" xr:uid="{00000000-0004-0000-0000-000007000000}"/>
    <hyperlink ref="B21:F21" location="届出７!A1" display="開票立会人となるべき者の届出書" xr:uid="{00000000-0004-0000-0000-000008000000}"/>
    <hyperlink ref="B22:F22" location="届出８!A1" display="（開票立会人となるべき者の）承諾書" xr:uid="{00000000-0004-0000-0000-000009000000}"/>
    <hyperlink ref="B23:F23" location="届出９!A1" display="選挙事務所設置届出書（候補者用）" xr:uid="{00000000-0004-0000-0000-00000A000000}"/>
    <hyperlink ref="B25:F25" location="届出１１!A1" display="出納責任者選任届" xr:uid="{00000000-0004-0000-0000-00000C000000}"/>
    <hyperlink ref="B26:F26" location="届出１２!A1" display="出納責任者異動届" xr:uid="{00000000-0004-0000-0000-00000D000000}"/>
    <hyperlink ref="B27:F27" location="届出１３!A1" display="出納責任者職務代行者（廃止）届" xr:uid="{00000000-0004-0000-0000-00000E000000}"/>
    <hyperlink ref="B28:F28" location="届出１４!A1" display="（報酬を支給する選挙運動のために使用する者の）届出書" xr:uid="{00000000-0004-0000-0000-00000F000000}"/>
    <hyperlink ref="B34:F34" location="届出２０!A1" display="選挙公報掲載文撤回申請書" xr:uid="{00000000-0004-0000-0000-000010000000}"/>
    <hyperlink ref="B35:F35" location="届出２１!A1" display="選挙運動のために頒布するビラ届出書" xr:uid="{00000000-0004-0000-0000-000011000000}"/>
    <hyperlink ref="B36:F36" location="届出２２!A1" display="個人演説会開催申出書" xr:uid="{00000000-0004-0000-0000-000012000000}"/>
    <hyperlink ref="B32:F32" location="届出１８!A1" display="選挙公報掲載申請書" xr:uid="{00000000-0004-0000-0000-00001B000000}"/>
    <hyperlink ref="B33:F33" location="届出１９!A1" display="選挙公報掲載文修正申請書" xr:uid="{00000000-0004-0000-0000-00001C000000}"/>
    <hyperlink ref="H13:L13" location="公営１!A1" display="選挙運動用自動車の使用の契約届出書" xr:uid="{00000000-0004-0000-0000-000023000000}"/>
    <hyperlink ref="H14:L14" location="公営２!A1" display="選挙運動用自動車使用証明書（自動車）" xr:uid="{00000000-0004-0000-0000-000024000000}"/>
    <hyperlink ref="H15:L15" location="公営３その１!A1" display="請求書（選挙運動用自動車の使用）" xr:uid="{00000000-0004-0000-0000-000025000000}"/>
    <hyperlink ref="H16:L16" location="公営３内訳１!A1" display="公営3別紙内訳１　請求内訳書（運送契約）" xr:uid="{00000000-0004-0000-0000-000026000000}"/>
    <hyperlink ref="H17:L17" location="公営３その２!A1" display="請求書（運送契約以外の場合）" xr:uid="{00000000-0004-0000-0000-000027000000}"/>
    <hyperlink ref="H18:L18" location="公営３内訳２!A1" display="公営3別紙内訳２　請求内訳書（運送契約以外の場合）" xr:uid="{00000000-0004-0000-0000-000028000000}"/>
    <hyperlink ref="H19:L19" location="公営４!A1" display="自動車燃料代確認申請書" xr:uid="{00000000-0004-0000-0000-000029000000}"/>
    <hyperlink ref="H20:L20" location="公営５!A1" display="自動車燃料代確認書" xr:uid="{00000000-0004-0000-0000-00002A000000}"/>
    <hyperlink ref="H21:L21" location="公営６!A1" display="選挙運動用自動車使用証明書（燃料）" xr:uid="{00000000-0004-0000-0000-00002B000000}"/>
    <hyperlink ref="H22:L22" location="公営７!A1" display="選挙運動用自動車使用証明書（運転手）" xr:uid="{00000000-0004-0000-0000-00002C000000}"/>
    <hyperlink ref="H23:L23" location="公営８!A1" display="ビラ作成契約届出書" xr:uid="{00000000-0004-0000-0000-000032000000}"/>
    <hyperlink ref="H24:L24" location="公営９!A1" display="ビラ作成枚数確認申請書" xr:uid="{00000000-0004-0000-0000-000033000000}"/>
    <hyperlink ref="H25:L25" location="公営１０!Print_Area" display="ビラ作成枚数確認書" xr:uid="{00000000-0004-0000-0000-000034000000}"/>
    <hyperlink ref="H26:L26" location="公営１１!Print_Area" display="ビラ作成証明書" xr:uid="{00000000-0004-0000-0000-000035000000}"/>
    <hyperlink ref="H27:L27" location="公営１２!Print_Area" display="請求書（ビラの作成）" xr:uid="{00000000-0004-0000-0000-000036000000}"/>
    <hyperlink ref="H28:L28" location="公営１２内訳!A1" display="公営12請求内訳（ビラ）" xr:uid="{00000000-0004-0000-0000-000037000000}"/>
    <hyperlink ref="B37:F37" location="参考1!A1" display="候補者届出事項の異動届出書" xr:uid="{C6142995-595A-4AD1-B834-E90DE2C5C246}"/>
    <hyperlink ref="B38:F38" location="参考2!A1" display="代理人証明書（委任状）" xr:uid="{EBE32D1F-DF23-4662-A754-E6E54CA2B496}"/>
    <hyperlink ref="H29:L29" location="公営１３!Print_Area" display="ポスター作成契約届出書" xr:uid="{96B34A0E-DB3F-496C-818A-6AF59241919D}"/>
    <hyperlink ref="H30:L30" location="公営１４!Print_Area" display="ポスター作成枚数確認申請書" xr:uid="{07675D1A-7A95-4746-ADAA-81CD9F618FE1}"/>
    <hyperlink ref="H31:L31" location="公営１５!A1" display="ポスター作成枚数確認書" xr:uid="{B33D9E0A-6218-4EBD-A039-156BF8A79EAD}"/>
    <hyperlink ref="H32:L32" location="公営１６!A1" display="ポスター作成証明書" xr:uid="{9A93784C-BAAE-4F16-AE9D-4247FF8E0FE8}"/>
    <hyperlink ref="H33:L33" location="公営１７!A1" display="請求書（ポスターの作成）" xr:uid="{4742E5F5-C012-458C-911B-9965BDAC3D05}"/>
    <hyperlink ref="H34:L34" location="公営１７内訳!Print_Area" display="公営17請求内訳（ポスター）" xr:uid="{F0180B9D-D6D0-4DD7-9B67-30F00D162257}"/>
    <hyperlink ref="B29:F29" location="届出１５!A1" display="政見放送申込書" xr:uid="{7BDE78B6-57B3-410A-B63C-C4175F3535D6}"/>
    <hyperlink ref="B30:F30" location="届出１６!A1" display="録音物使用申請書" xr:uid="{1E75A232-F6B7-49BF-B99C-A9420A0A1C8B}"/>
    <hyperlink ref="B31:F31" location="届出１７!A1" display="経歴書" xr:uid="{999582FC-C775-4D95-823E-147CD5574075}"/>
    <hyperlink ref="H35:L35" location="契約１!A1" display="運送契約書例（一般運送契約用）" xr:uid="{36AF3785-FD83-41AC-924A-95691807984F}"/>
    <hyperlink ref="H36:L36" location="契約２!A1" display="車輌賃貸借契約書例（自動車の借入れ契約用）" xr:uid="{35138C35-B30D-4CD7-A249-02447B325DAB}"/>
    <hyperlink ref="H37:L37" location="契約３!A1" display="選挙運動用自動車燃料供給契約書例（燃料供給の契約用）" xr:uid="{F8B3F805-98B2-491F-BA2D-D3191769417C}"/>
    <hyperlink ref="H38:L38" location="契約４!A1" display="自動車運転契約書例（運転手の雇用契約用）" xr:uid="{174ADFC4-4B8C-4838-BD91-F5F7AA21812E}"/>
    <hyperlink ref="H39:L39" location="契約５!A1" display="選挙運動用ビラ作成契約書例" xr:uid="{B0E615D3-C18B-4FFC-BE3D-98B187C4BFB9}"/>
    <hyperlink ref="H40:L40" location="契約６!A1" display="選挙運動用ポスター作成契約書例" xr:uid="{7F490723-D63E-454B-8767-773A286D7BA6}"/>
    <hyperlink ref="B24:F24" location="届出１０!A1" display="選挙事務所異動届出書（候補者用）" xr:uid="{00000000-0004-0000-0000-00000B000000}"/>
  </hyperlinks>
  <pageMargins left="1.1811023622047245" right="0.59055118110236227" top="0.98425196850393704" bottom="0.19685039370078741" header="0.31496062992125984" footer="0.11811023622047245"/>
  <pageSetup paperSize="8" scale="84"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880"/>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439</v>
      </c>
    </row>
    <row r="5" spans="1:14" ht="28.5">
      <c r="A5" s="675" t="s">
        <v>552</v>
      </c>
      <c r="B5" s="675"/>
      <c r="C5" s="675"/>
      <c r="D5" s="675"/>
      <c r="E5" s="675"/>
      <c r="F5" s="675"/>
      <c r="G5" s="675"/>
      <c r="H5" s="675"/>
      <c r="I5" s="675"/>
      <c r="J5" s="675"/>
      <c r="K5" s="675"/>
      <c r="L5" s="675"/>
      <c r="M5" s="675"/>
      <c r="N5" s="675"/>
    </row>
    <row r="9" spans="1:14" ht="14.25" customHeight="1">
      <c r="G9" s="114" t="s">
        <v>541</v>
      </c>
    </row>
    <row r="10" spans="1:14" ht="14.25" customHeight="1"/>
    <row r="11" spans="1:14" ht="18.75" customHeight="1">
      <c r="G11" s="114" t="s">
        <v>516</v>
      </c>
      <c r="H11" s="142"/>
      <c r="I11" s="394">
        <f>開票立会人入力シート!K3</f>
        <v>0</v>
      </c>
      <c r="J11" s="142"/>
      <c r="K11" s="142"/>
    </row>
    <row r="12" spans="1:14" ht="18.75" customHeight="1">
      <c r="H12" s="142"/>
      <c r="I12" s="142"/>
      <c r="J12" s="142"/>
      <c r="K12" s="142"/>
    </row>
    <row r="13" spans="1:14" ht="18.75" customHeight="1">
      <c r="G13" s="114" t="s">
        <v>466</v>
      </c>
      <c r="H13" s="142"/>
      <c r="I13" s="478">
        <f>開票立会人入力シート!H3</f>
        <v>0</v>
      </c>
      <c r="J13" s="478"/>
      <c r="K13" s="478">
        <f>開票立会人入力シート!J3</f>
        <v>0</v>
      </c>
      <c r="L13" s="191"/>
    </row>
    <row r="14" spans="1:14" ht="18.75" customHeight="1">
      <c r="H14" s="142"/>
      <c r="I14" s="141"/>
      <c r="J14" s="142"/>
      <c r="K14" s="142"/>
    </row>
    <row r="15" spans="1:14" ht="14.25" customHeight="1">
      <c r="G15" s="114" t="s">
        <v>517</v>
      </c>
      <c r="I15" s="141">
        <f>開票立会人入力シート!G3</f>
        <v>0</v>
      </c>
      <c r="J15" s="141"/>
      <c r="K15" s="141">
        <f>開票立会人入力シート!I3</f>
        <v>0</v>
      </c>
    </row>
    <row r="16" spans="1:14" ht="14.25" customHeight="1">
      <c r="I16" s="141"/>
      <c r="J16" s="141"/>
      <c r="K16" s="141"/>
    </row>
    <row r="17" spans="1:13" ht="14.25" customHeight="1">
      <c r="H17" s="144" t="s">
        <v>545</v>
      </c>
      <c r="I17" s="689" t="str">
        <f>開票立会人入力シート!R3</f>
        <v>S//</v>
      </c>
      <c r="J17" s="690"/>
      <c r="K17" s="690"/>
      <c r="L17" s="144" t="s">
        <v>544</v>
      </c>
      <c r="M17" s="145"/>
    </row>
    <row r="18" spans="1:13" ht="14.25" customHeight="1"/>
    <row r="19" spans="1:13" ht="18.75" customHeight="1">
      <c r="G19" s="142"/>
    </row>
    <row r="20" spans="1:13" ht="14.25" customHeight="1"/>
    <row r="21" spans="1:13" ht="14.25" customHeight="1">
      <c r="A21" s="114" t="s">
        <v>542</v>
      </c>
      <c r="C21" s="141" t="str">
        <f>入力シート!C1</f>
        <v>令和5年6月4日執行青森県知事選挙</v>
      </c>
    </row>
    <row r="22" spans="1:13" ht="14.25" customHeight="1">
      <c r="C22" s="141"/>
    </row>
    <row r="23" spans="1:13" ht="18.75" customHeight="1">
      <c r="G23" s="142"/>
      <c r="J23" s="142"/>
    </row>
    <row r="24" spans="1:13" ht="18.75" customHeight="1">
      <c r="A24" s="114" t="s">
        <v>553</v>
      </c>
      <c r="F24" s="141" t="str">
        <f>開票立会人入力シート!B3</f>
        <v>青森市</v>
      </c>
      <c r="G24" s="142"/>
      <c r="H24" s="114" t="s">
        <v>554</v>
      </c>
      <c r="J24" s="142"/>
    </row>
    <row r="25" spans="1:13" ht="18.75" customHeight="1">
      <c r="G25" s="142"/>
      <c r="J25" s="142"/>
    </row>
    <row r="27" spans="1:13" ht="14.25" customHeight="1">
      <c r="A27" s="114" t="s">
        <v>546</v>
      </c>
    </row>
    <row r="30" spans="1:13">
      <c r="B30" s="685" t="str">
        <f>開票立会人入力シート!D3</f>
        <v>令和-118年1月0日</v>
      </c>
      <c r="C30" s="686"/>
      <c r="D30" s="686"/>
    </row>
    <row r="33" spans="1:14">
      <c r="B33" s="289" t="s">
        <v>929</v>
      </c>
      <c r="J33" s="141">
        <f>入力シート!C29</f>
        <v>0</v>
      </c>
      <c r="N33" s="114" t="s">
        <v>547</v>
      </c>
    </row>
    <row r="34" spans="1:14">
      <c r="I34" s="141"/>
    </row>
    <row r="36" spans="1:14" ht="21">
      <c r="D36" s="133"/>
      <c r="E36" s="133"/>
      <c r="F36" s="134" t="s">
        <v>517</v>
      </c>
      <c r="G36" s="133"/>
      <c r="I36" s="682">
        <f>入力シート!C8</f>
        <v>0</v>
      </c>
      <c r="J36" s="682"/>
      <c r="K36" s="681">
        <f>入力シート!C10</f>
        <v>0</v>
      </c>
      <c r="L36" s="681"/>
    </row>
    <row r="37" spans="1:14" ht="21">
      <c r="D37" s="133"/>
      <c r="E37" s="133"/>
      <c r="F37" s="134"/>
      <c r="G37" s="133"/>
      <c r="I37" s="135"/>
      <c r="J37" s="135"/>
      <c r="K37" s="136"/>
      <c r="L37" s="136"/>
    </row>
    <row r="38" spans="1:14" ht="21">
      <c r="D38" s="133"/>
      <c r="E38" s="133"/>
      <c r="F38" s="134"/>
      <c r="G38" s="133"/>
      <c r="I38" s="135"/>
      <c r="J38" s="135"/>
      <c r="K38" s="136"/>
      <c r="L38" s="136"/>
    </row>
    <row r="39" spans="1:14" ht="14.25" customHeight="1">
      <c r="B39" s="688" t="str">
        <f>開票立会人入力シート!B3</f>
        <v>青森市</v>
      </c>
      <c r="C39" s="688"/>
      <c r="D39" s="155" t="s">
        <v>560</v>
      </c>
      <c r="E39" s="133"/>
      <c r="F39" s="134"/>
      <c r="G39" s="133"/>
      <c r="H39" s="140" t="s">
        <v>498</v>
      </c>
      <c r="J39" s="156"/>
      <c r="L39" s="153"/>
    </row>
    <row r="40" spans="1:14">
      <c r="A40" s="137"/>
    </row>
    <row r="41" spans="1:14">
      <c r="K41" s="157"/>
      <c r="L41" s="157"/>
      <c r="M41" s="138"/>
    </row>
    <row r="44" spans="1:14">
      <c r="A44" s="289" t="s">
        <v>802</v>
      </c>
    </row>
    <row r="45" spans="1:14">
      <c r="A45" s="289" t="s">
        <v>803</v>
      </c>
    </row>
    <row r="46" spans="1:14">
      <c r="A46" s="289" t="s">
        <v>806</v>
      </c>
    </row>
    <row r="47" spans="1:14">
      <c r="A47" s="289" t="s">
        <v>807</v>
      </c>
    </row>
    <row r="48" spans="1:14">
      <c r="N48" s="138" t="s">
        <v>439</v>
      </c>
    </row>
    <row r="52" spans="1:14" ht="28.5">
      <c r="A52" s="675" t="s">
        <v>552</v>
      </c>
      <c r="B52" s="675"/>
      <c r="C52" s="675"/>
      <c r="D52" s="675"/>
      <c r="E52" s="675"/>
      <c r="F52" s="675"/>
      <c r="G52" s="675"/>
      <c r="H52" s="675"/>
      <c r="I52" s="675"/>
      <c r="J52" s="675"/>
      <c r="K52" s="675"/>
      <c r="L52" s="675"/>
      <c r="M52" s="675"/>
      <c r="N52" s="675"/>
    </row>
    <row r="56" spans="1:14">
      <c r="G56" s="114" t="s">
        <v>541</v>
      </c>
    </row>
    <row r="58" spans="1:14" ht="18.75">
      <c r="G58" s="114" t="s">
        <v>516</v>
      </c>
      <c r="H58" s="142"/>
      <c r="I58" s="394">
        <f>開票立会人入力シート!K4</f>
        <v>0</v>
      </c>
      <c r="J58" s="142"/>
      <c r="K58" s="142"/>
    </row>
    <row r="59" spans="1:14" ht="18.75">
      <c r="H59" s="142"/>
      <c r="I59" s="142"/>
      <c r="J59" s="142"/>
      <c r="K59" s="142"/>
    </row>
    <row r="60" spans="1:14" ht="18.75">
      <c r="G60" s="114" t="s">
        <v>466</v>
      </c>
      <c r="H60" s="142"/>
      <c r="I60" s="141">
        <f>開票立会人入力シート!H4</f>
        <v>0</v>
      </c>
      <c r="J60" s="142"/>
      <c r="K60" s="141">
        <f>開票立会人入力シート!J4</f>
        <v>0</v>
      </c>
    </row>
    <row r="61" spans="1:14" ht="18.75">
      <c r="H61" s="142"/>
      <c r="I61" s="141"/>
      <c r="J61" s="142"/>
      <c r="K61" s="142"/>
    </row>
    <row r="62" spans="1:14">
      <c r="G62" s="114" t="s">
        <v>517</v>
      </c>
      <c r="I62" s="141">
        <f>開票立会人入力シート!G4</f>
        <v>0</v>
      </c>
      <c r="J62" s="141"/>
      <c r="K62" s="141">
        <f>開票立会人入力シート!I4</f>
        <v>0</v>
      </c>
    </row>
    <row r="63" spans="1:14">
      <c r="I63" s="141"/>
      <c r="J63" s="141"/>
      <c r="K63" s="141"/>
    </row>
    <row r="64" spans="1:14">
      <c r="H64" s="144" t="s">
        <v>545</v>
      </c>
      <c r="I64" s="691" t="str">
        <f>開票立会人入力シート!R4</f>
        <v>S//</v>
      </c>
      <c r="J64" s="692"/>
      <c r="K64" s="692"/>
      <c r="L64" s="144" t="s">
        <v>544</v>
      </c>
      <c r="M64" s="145"/>
    </row>
    <row r="66" spans="1:14" ht="18.75">
      <c r="G66" s="142"/>
    </row>
    <row r="68" spans="1:14">
      <c r="A68" s="114" t="s">
        <v>542</v>
      </c>
      <c r="C68" s="141" t="str">
        <f>入力シート!C1</f>
        <v>令和5年6月4日執行青森県知事選挙</v>
      </c>
    </row>
    <row r="69" spans="1:14">
      <c r="C69" s="141"/>
    </row>
    <row r="70" spans="1:14" ht="18.75">
      <c r="G70" s="142"/>
      <c r="J70" s="142"/>
    </row>
    <row r="71" spans="1:14" ht="18.75">
      <c r="A71" s="114" t="s">
        <v>553</v>
      </c>
      <c r="F71" s="141" t="str">
        <f>開票立会人入力シート!B4</f>
        <v>弘前市</v>
      </c>
      <c r="G71" s="142"/>
      <c r="H71" s="114" t="s">
        <v>554</v>
      </c>
      <c r="J71" s="142"/>
    </row>
    <row r="72" spans="1:14" ht="18.75">
      <c r="G72" s="142"/>
      <c r="J72" s="142"/>
    </row>
    <row r="74" spans="1:14">
      <c r="A74" s="114" t="s">
        <v>546</v>
      </c>
    </row>
    <row r="77" spans="1:14">
      <c r="B77" s="685" t="str">
        <f>開票立会人入力シート!D4</f>
        <v>令和-118年1月0日</v>
      </c>
      <c r="C77" s="686"/>
      <c r="D77" s="686"/>
    </row>
    <row r="80" spans="1:14">
      <c r="B80" s="289" t="s">
        <v>930</v>
      </c>
      <c r="J80" s="141">
        <f>入力シート!C29</f>
        <v>0</v>
      </c>
      <c r="N80" s="114" t="s">
        <v>547</v>
      </c>
    </row>
    <row r="81" spans="1:14">
      <c r="I81" s="141"/>
    </row>
    <row r="83" spans="1:14" ht="21">
      <c r="D83" s="133"/>
      <c r="E83" s="133"/>
      <c r="F83" s="134" t="s">
        <v>517</v>
      </c>
      <c r="G83" s="133"/>
      <c r="I83" s="681">
        <f>入力シート!C8</f>
        <v>0</v>
      </c>
      <c r="J83" s="681"/>
      <c r="K83" s="682">
        <f>入力シート!C10</f>
        <v>0</v>
      </c>
      <c r="L83" s="682"/>
    </row>
    <row r="84" spans="1:14" ht="21">
      <c r="D84" s="133"/>
      <c r="E84" s="133"/>
      <c r="F84" s="134"/>
      <c r="G84" s="133"/>
      <c r="I84" s="135"/>
      <c r="J84" s="135"/>
      <c r="K84" s="136"/>
      <c r="L84" s="136"/>
    </row>
    <row r="85" spans="1:14" ht="21">
      <c r="D85" s="133"/>
      <c r="E85" s="133"/>
      <c r="F85" s="134"/>
      <c r="G85" s="133"/>
      <c r="I85" s="135"/>
      <c r="J85" s="135"/>
      <c r="K85" s="136"/>
      <c r="L85" s="136"/>
    </row>
    <row r="86" spans="1:14">
      <c r="B86" s="688" t="str">
        <f>開票立会人入力シート!B4</f>
        <v>弘前市</v>
      </c>
      <c r="C86" s="688"/>
      <c r="D86" s="155" t="s">
        <v>560</v>
      </c>
      <c r="E86" s="133"/>
      <c r="F86" s="134"/>
      <c r="G86" s="133"/>
      <c r="H86" s="140" t="s">
        <v>498</v>
      </c>
      <c r="J86" s="156"/>
      <c r="L86" s="153"/>
    </row>
    <row r="87" spans="1:14">
      <c r="A87" s="137"/>
    </row>
    <row r="88" spans="1:14">
      <c r="K88" s="157"/>
      <c r="L88" s="157"/>
      <c r="M88" s="138"/>
    </row>
    <row r="91" spans="1:14">
      <c r="A91" s="289" t="s">
        <v>802</v>
      </c>
    </row>
    <row r="92" spans="1:14">
      <c r="A92" s="289" t="s">
        <v>803</v>
      </c>
    </row>
    <row r="93" spans="1:14">
      <c r="A93" s="289" t="s">
        <v>806</v>
      </c>
    </row>
    <row r="94" spans="1:14">
      <c r="A94" s="289" t="s">
        <v>807</v>
      </c>
    </row>
    <row r="95" spans="1:14">
      <c r="N95" s="138" t="s">
        <v>439</v>
      </c>
    </row>
    <row r="99" spans="1:14" ht="28.5">
      <c r="A99" s="675" t="s">
        <v>552</v>
      </c>
      <c r="B99" s="675"/>
      <c r="C99" s="675"/>
      <c r="D99" s="675"/>
      <c r="E99" s="675"/>
      <c r="F99" s="675"/>
      <c r="G99" s="675"/>
      <c r="H99" s="675"/>
      <c r="I99" s="675"/>
      <c r="J99" s="675"/>
      <c r="K99" s="675"/>
      <c r="L99" s="675"/>
      <c r="M99" s="675"/>
      <c r="N99" s="675"/>
    </row>
    <row r="103" spans="1:14">
      <c r="G103" s="114" t="s">
        <v>541</v>
      </c>
    </row>
    <row r="105" spans="1:14" ht="18.75">
      <c r="G105" s="114" t="s">
        <v>516</v>
      </c>
      <c r="H105" s="142"/>
      <c r="I105" s="394">
        <f>開票立会人入力シート!K5</f>
        <v>0</v>
      </c>
      <c r="J105" s="142"/>
      <c r="K105" s="142"/>
    </row>
    <row r="106" spans="1:14" ht="18.75">
      <c r="H106" s="142"/>
      <c r="I106" s="142"/>
      <c r="J106" s="142"/>
      <c r="K106" s="142"/>
    </row>
    <row r="107" spans="1:14" ht="18.75">
      <c r="G107" s="114" t="s">
        <v>466</v>
      </c>
      <c r="H107" s="142"/>
      <c r="I107" s="141">
        <f>開票立会人入力シート!H5</f>
        <v>0</v>
      </c>
      <c r="J107" s="142"/>
      <c r="K107" s="141">
        <f>開票立会人入力シート!J5</f>
        <v>0</v>
      </c>
    </row>
    <row r="108" spans="1:14" ht="18.75">
      <c r="H108" s="142"/>
      <c r="I108" s="141"/>
      <c r="J108" s="142"/>
      <c r="K108" s="142"/>
    </row>
    <row r="109" spans="1:14">
      <c r="G109" s="114" t="s">
        <v>517</v>
      </c>
      <c r="I109" s="141">
        <f>開票立会人入力シート!G5</f>
        <v>0</v>
      </c>
      <c r="J109" s="141"/>
      <c r="K109" s="141">
        <f>開票立会人入力シート!I5</f>
        <v>0</v>
      </c>
    </row>
    <row r="110" spans="1:14">
      <c r="I110" s="141"/>
      <c r="J110" s="141"/>
      <c r="K110" s="141"/>
    </row>
    <row r="111" spans="1:14">
      <c r="H111" s="144" t="s">
        <v>545</v>
      </c>
      <c r="I111" s="691" t="str">
        <f>開票立会人入力シート!R5</f>
        <v>S//</v>
      </c>
      <c r="J111" s="692"/>
      <c r="K111" s="692"/>
      <c r="L111" s="144" t="s">
        <v>544</v>
      </c>
      <c r="M111" s="145"/>
    </row>
    <row r="113" spans="1:14" ht="18.75">
      <c r="G113" s="142"/>
    </row>
    <row r="115" spans="1:14">
      <c r="A115" s="114" t="s">
        <v>542</v>
      </c>
      <c r="C115" s="141" t="str">
        <f>入力シート!C1</f>
        <v>令和5年6月4日執行青森県知事選挙</v>
      </c>
    </row>
    <row r="116" spans="1:14">
      <c r="C116" s="141"/>
    </row>
    <row r="117" spans="1:14" ht="18.75">
      <c r="G117" s="142"/>
      <c r="J117" s="142"/>
    </row>
    <row r="118" spans="1:14" ht="18.75">
      <c r="A118" s="114" t="s">
        <v>553</v>
      </c>
      <c r="F118" s="141" t="str">
        <f>開票立会人入力シート!B5</f>
        <v>八戸市</v>
      </c>
      <c r="G118" s="142"/>
      <c r="H118" s="114" t="s">
        <v>554</v>
      </c>
      <c r="J118" s="142"/>
    </row>
    <row r="119" spans="1:14" ht="18.75">
      <c r="G119" s="142"/>
      <c r="J119" s="142"/>
    </row>
    <row r="121" spans="1:14">
      <c r="A121" s="114" t="s">
        <v>546</v>
      </c>
    </row>
    <row r="124" spans="1:14">
      <c r="B124" s="685" t="str">
        <f>開票立会人入力シート!D5</f>
        <v>令和-118年1月0日</v>
      </c>
      <c r="C124" s="686"/>
      <c r="D124" s="686"/>
    </row>
    <row r="127" spans="1:14">
      <c r="B127" s="289" t="s">
        <v>929</v>
      </c>
      <c r="J127" s="141">
        <f>入力シート!C29</f>
        <v>0</v>
      </c>
      <c r="N127" s="114" t="s">
        <v>547</v>
      </c>
    </row>
    <row r="128" spans="1:14">
      <c r="I128" s="141"/>
    </row>
    <row r="130" spans="1:14" ht="21">
      <c r="D130" s="133"/>
      <c r="E130" s="133"/>
      <c r="F130" s="134" t="s">
        <v>517</v>
      </c>
      <c r="G130" s="133"/>
      <c r="I130" s="681">
        <f>入力シート!C8</f>
        <v>0</v>
      </c>
      <c r="J130" s="681"/>
      <c r="K130" s="682">
        <f>入力シート!C10</f>
        <v>0</v>
      </c>
      <c r="L130" s="682"/>
    </row>
    <row r="131" spans="1:14" ht="21">
      <c r="D131" s="133"/>
      <c r="E131" s="133"/>
      <c r="F131" s="134"/>
      <c r="G131" s="133"/>
      <c r="I131" s="135"/>
      <c r="J131" s="135"/>
      <c r="K131" s="136"/>
      <c r="L131" s="136"/>
    </row>
    <row r="132" spans="1:14" ht="21">
      <c r="D132" s="133"/>
      <c r="E132" s="133"/>
      <c r="F132" s="134"/>
      <c r="G132" s="133"/>
      <c r="I132" s="135"/>
      <c r="J132" s="135"/>
      <c r="K132" s="136"/>
      <c r="L132" s="136"/>
    </row>
    <row r="133" spans="1:14">
      <c r="B133" s="688" t="str">
        <f>開票立会人入力シート!B5</f>
        <v>八戸市</v>
      </c>
      <c r="C133" s="688"/>
      <c r="D133" s="155" t="s">
        <v>560</v>
      </c>
      <c r="E133" s="133"/>
      <c r="F133" s="134"/>
      <c r="G133" s="133"/>
      <c r="H133" s="140" t="s">
        <v>498</v>
      </c>
      <c r="J133" s="156"/>
      <c r="L133" s="153"/>
    </row>
    <row r="134" spans="1:14">
      <c r="A134" s="137"/>
    </row>
    <row r="135" spans="1:14">
      <c r="K135" s="157"/>
      <c r="L135" s="157"/>
      <c r="M135" s="138"/>
    </row>
    <row r="138" spans="1:14">
      <c r="A138" s="289" t="s">
        <v>802</v>
      </c>
    </row>
    <row r="139" spans="1:14">
      <c r="A139" s="289" t="s">
        <v>803</v>
      </c>
    </row>
    <row r="140" spans="1:14">
      <c r="A140" s="289" t="s">
        <v>806</v>
      </c>
    </row>
    <row r="141" spans="1:14">
      <c r="A141" s="289" t="s">
        <v>807</v>
      </c>
    </row>
    <row r="142" spans="1:14">
      <c r="N142" s="138" t="s">
        <v>439</v>
      </c>
    </row>
    <row r="146" spans="1:14" ht="28.5">
      <c r="A146" s="675" t="s">
        <v>552</v>
      </c>
      <c r="B146" s="675"/>
      <c r="C146" s="675"/>
      <c r="D146" s="675"/>
      <c r="E146" s="675"/>
      <c r="F146" s="675"/>
      <c r="G146" s="675"/>
      <c r="H146" s="675"/>
      <c r="I146" s="675"/>
      <c r="J146" s="675"/>
      <c r="K146" s="675"/>
      <c r="L146" s="675"/>
      <c r="M146" s="675"/>
      <c r="N146" s="675"/>
    </row>
    <row r="150" spans="1:14">
      <c r="G150" s="114" t="s">
        <v>541</v>
      </c>
    </row>
    <row r="152" spans="1:14" ht="18.75">
      <c r="G152" s="114" t="s">
        <v>516</v>
      </c>
      <c r="H152" s="142"/>
      <c r="I152" s="394">
        <f>開票立会人入力シート!K6</f>
        <v>0</v>
      </c>
      <c r="J152" s="142"/>
      <c r="K152" s="142"/>
    </row>
    <row r="153" spans="1:14" ht="18.75">
      <c r="H153" s="142"/>
      <c r="I153" s="142"/>
      <c r="J153" s="142"/>
      <c r="K153" s="142"/>
    </row>
    <row r="154" spans="1:14" ht="18.75">
      <c r="G154" s="114" t="s">
        <v>466</v>
      </c>
      <c r="H154" s="142"/>
      <c r="I154" s="141">
        <f>開票立会人入力シート!H6</f>
        <v>0</v>
      </c>
      <c r="J154" s="142"/>
      <c r="K154" s="141">
        <f>開票立会人入力シート!J6</f>
        <v>0</v>
      </c>
    </row>
    <row r="155" spans="1:14" ht="18.75">
      <c r="H155" s="142"/>
      <c r="I155" s="141"/>
      <c r="J155" s="142"/>
      <c r="K155" s="142"/>
    </row>
    <row r="156" spans="1:14">
      <c r="G156" s="114" t="s">
        <v>517</v>
      </c>
      <c r="I156" s="141">
        <f>開票立会人入力シート!G6</f>
        <v>0</v>
      </c>
      <c r="J156" s="141"/>
      <c r="K156" s="141">
        <f>開票立会人入力シート!I6</f>
        <v>0</v>
      </c>
    </row>
    <row r="157" spans="1:14">
      <c r="I157" s="141"/>
      <c r="J157" s="141"/>
      <c r="K157" s="141"/>
    </row>
    <row r="158" spans="1:14">
      <c r="H158" s="144" t="s">
        <v>545</v>
      </c>
      <c r="I158" s="691" t="str">
        <f>開票立会人入力シート!R6</f>
        <v>S//</v>
      </c>
      <c r="J158" s="692"/>
      <c r="K158" s="692"/>
      <c r="L158" s="144" t="s">
        <v>544</v>
      </c>
      <c r="M158" s="145"/>
    </row>
    <row r="160" spans="1:14" ht="18.75">
      <c r="G160" s="142"/>
    </row>
    <row r="162" spans="1:14">
      <c r="A162" s="114" t="s">
        <v>542</v>
      </c>
      <c r="C162" s="141" t="str">
        <f>入力シート!C1</f>
        <v>令和5年6月4日執行青森県知事選挙</v>
      </c>
    </row>
    <row r="163" spans="1:14">
      <c r="C163" s="141"/>
    </row>
    <row r="164" spans="1:14" ht="18.75">
      <c r="G164" s="142"/>
      <c r="J164" s="142"/>
    </row>
    <row r="165" spans="1:14" ht="18.75">
      <c r="A165" s="114" t="s">
        <v>553</v>
      </c>
      <c r="F165" s="141" t="str">
        <f>開票立会人入力シート!B6</f>
        <v>黒石市</v>
      </c>
      <c r="G165" s="142"/>
      <c r="H165" s="114" t="s">
        <v>554</v>
      </c>
      <c r="J165" s="142"/>
    </row>
    <row r="166" spans="1:14" ht="18.75">
      <c r="G166" s="142"/>
      <c r="J166" s="142"/>
    </row>
    <row r="168" spans="1:14">
      <c r="A168" s="114" t="s">
        <v>546</v>
      </c>
    </row>
    <row r="171" spans="1:14">
      <c r="B171" s="685" t="str">
        <f>開票立会人入力シート!D6</f>
        <v>令和-118年1月0日</v>
      </c>
      <c r="C171" s="686"/>
      <c r="D171" s="686"/>
    </row>
    <row r="174" spans="1:14">
      <c r="B174" s="289" t="s">
        <v>929</v>
      </c>
      <c r="J174" s="141">
        <f>入力シート!C29</f>
        <v>0</v>
      </c>
      <c r="N174" s="114" t="s">
        <v>547</v>
      </c>
    </row>
    <row r="175" spans="1:14">
      <c r="I175" s="141"/>
    </row>
    <row r="177" spans="1:14" ht="21">
      <c r="D177" s="133"/>
      <c r="E177" s="133"/>
      <c r="F177" s="134" t="s">
        <v>517</v>
      </c>
      <c r="G177" s="133"/>
      <c r="I177" s="681">
        <f>入力シート!C8</f>
        <v>0</v>
      </c>
      <c r="J177" s="681"/>
      <c r="K177" s="682">
        <f>入力シート!C10</f>
        <v>0</v>
      </c>
      <c r="L177" s="682"/>
    </row>
    <row r="178" spans="1:14" ht="21">
      <c r="D178" s="133"/>
      <c r="E178" s="133"/>
      <c r="F178" s="134"/>
      <c r="G178" s="133"/>
      <c r="I178" s="135"/>
      <c r="J178" s="135"/>
      <c r="K178" s="136"/>
      <c r="L178" s="136"/>
    </row>
    <row r="179" spans="1:14" ht="21">
      <c r="D179" s="133"/>
      <c r="E179" s="133"/>
      <c r="F179" s="134"/>
      <c r="G179" s="133"/>
      <c r="I179" s="135"/>
      <c r="J179" s="135"/>
      <c r="K179" s="136"/>
      <c r="L179" s="136"/>
    </row>
    <row r="180" spans="1:14">
      <c r="B180" s="688" t="str">
        <f>開票立会人入力シート!B6</f>
        <v>黒石市</v>
      </c>
      <c r="C180" s="688"/>
      <c r="D180" s="155" t="s">
        <v>560</v>
      </c>
      <c r="E180" s="133"/>
      <c r="F180" s="134"/>
      <c r="G180" s="133"/>
      <c r="H180" s="140" t="s">
        <v>498</v>
      </c>
      <c r="J180" s="156"/>
      <c r="L180" s="153"/>
    </row>
    <row r="181" spans="1:14">
      <c r="A181" s="137"/>
    </row>
    <row r="182" spans="1:14">
      <c r="K182" s="157"/>
      <c r="L182" s="157"/>
      <c r="M182" s="138"/>
    </row>
    <row r="185" spans="1:14">
      <c r="A185" s="289" t="s">
        <v>802</v>
      </c>
    </row>
    <row r="186" spans="1:14">
      <c r="A186" s="289" t="s">
        <v>803</v>
      </c>
    </row>
    <row r="187" spans="1:14">
      <c r="A187" s="289" t="s">
        <v>806</v>
      </c>
    </row>
    <row r="188" spans="1:14">
      <c r="A188" s="289" t="s">
        <v>807</v>
      </c>
    </row>
    <row r="189" spans="1:14">
      <c r="N189" s="138" t="s">
        <v>439</v>
      </c>
    </row>
    <row r="193" spans="1:14" ht="28.5">
      <c r="A193" s="675" t="s">
        <v>552</v>
      </c>
      <c r="B193" s="675"/>
      <c r="C193" s="675"/>
      <c r="D193" s="675"/>
      <c r="E193" s="675"/>
      <c r="F193" s="675"/>
      <c r="G193" s="675"/>
      <c r="H193" s="675"/>
      <c r="I193" s="675"/>
      <c r="J193" s="675"/>
      <c r="K193" s="675"/>
      <c r="L193" s="675"/>
      <c r="M193" s="675"/>
      <c r="N193" s="675"/>
    </row>
    <row r="197" spans="1:14">
      <c r="G197" s="114" t="s">
        <v>541</v>
      </c>
    </row>
    <row r="199" spans="1:14" ht="18.75">
      <c r="G199" s="114" t="s">
        <v>516</v>
      </c>
      <c r="H199" s="142"/>
      <c r="I199" s="394">
        <f>開票立会人入力シート!K7</f>
        <v>0</v>
      </c>
      <c r="J199" s="142"/>
      <c r="K199" s="142"/>
    </row>
    <row r="200" spans="1:14" ht="18.75">
      <c r="H200" s="142"/>
      <c r="I200" s="142"/>
      <c r="J200" s="142"/>
      <c r="K200" s="142"/>
    </row>
    <row r="201" spans="1:14" ht="18.75">
      <c r="G201" s="114" t="s">
        <v>466</v>
      </c>
      <c r="H201" s="142"/>
      <c r="I201" s="141">
        <f>開票立会人入力シート!H7</f>
        <v>0</v>
      </c>
      <c r="J201" s="142"/>
      <c r="K201" s="141">
        <f>開票立会人入力シート!J7</f>
        <v>0</v>
      </c>
    </row>
    <row r="202" spans="1:14" ht="18.75">
      <c r="H202" s="142"/>
      <c r="I202" s="141"/>
      <c r="J202" s="142"/>
      <c r="K202" s="142"/>
    </row>
    <row r="203" spans="1:14">
      <c r="G203" s="114" t="s">
        <v>517</v>
      </c>
      <c r="I203" s="141">
        <f>開票立会人入力シート!G7</f>
        <v>0</v>
      </c>
      <c r="J203" s="141"/>
      <c r="K203" s="141">
        <f>開票立会人入力シート!I7</f>
        <v>0</v>
      </c>
    </row>
    <row r="204" spans="1:14">
      <c r="I204" s="141"/>
      <c r="J204" s="141"/>
      <c r="K204" s="141"/>
    </row>
    <row r="205" spans="1:14">
      <c r="H205" s="144" t="s">
        <v>545</v>
      </c>
      <c r="I205" s="691" t="str">
        <f>開票立会人入力シート!R7</f>
        <v>S//</v>
      </c>
      <c r="J205" s="692"/>
      <c r="K205" s="692"/>
      <c r="L205" s="144" t="s">
        <v>544</v>
      </c>
      <c r="M205" s="145"/>
    </row>
    <row r="207" spans="1:14" ht="18.75">
      <c r="G207" s="142"/>
    </row>
    <row r="209" spans="1:14">
      <c r="A209" s="114" t="s">
        <v>542</v>
      </c>
      <c r="C209" s="141" t="str">
        <f>入力シート!C1</f>
        <v>令和5年6月4日執行青森県知事選挙</v>
      </c>
    </row>
    <row r="210" spans="1:14">
      <c r="C210" s="141"/>
    </row>
    <row r="211" spans="1:14" ht="18.75">
      <c r="G211" s="142"/>
      <c r="J211" s="142"/>
    </row>
    <row r="212" spans="1:14" ht="18.75">
      <c r="A212" s="114" t="s">
        <v>553</v>
      </c>
      <c r="F212" s="141" t="str">
        <f>開票立会人入力シート!B7</f>
        <v>五所川原市</v>
      </c>
      <c r="G212" s="142"/>
      <c r="H212" s="140" t="s">
        <v>554</v>
      </c>
      <c r="J212" s="142"/>
    </row>
    <row r="213" spans="1:14" ht="18.75">
      <c r="G213" s="142"/>
      <c r="J213" s="142"/>
    </row>
    <row r="215" spans="1:14">
      <c r="A215" s="114" t="s">
        <v>546</v>
      </c>
    </row>
    <row r="218" spans="1:14">
      <c r="B218" s="685" t="str">
        <f>開票立会人入力シート!D7</f>
        <v>令和-118年1月0日</v>
      </c>
      <c r="C218" s="686"/>
      <c r="D218" s="686"/>
    </row>
    <row r="221" spans="1:14">
      <c r="B221" s="289" t="s">
        <v>929</v>
      </c>
      <c r="J221" s="141">
        <f>入力シート!C29</f>
        <v>0</v>
      </c>
      <c r="N221" s="114" t="s">
        <v>547</v>
      </c>
    </row>
    <row r="222" spans="1:14">
      <c r="I222" s="141"/>
    </row>
    <row r="224" spans="1:14" ht="21">
      <c r="D224" s="133"/>
      <c r="E224" s="133"/>
      <c r="F224" s="134" t="s">
        <v>517</v>
      </c>
      <c r="G224" s="133"/>
      <c r="I224" s="681">
        <f>入力シート!C8</f>
        <v>0</v>
      </c>
      <c r="J224" s="681"/>
      <c r="K224" s="682">
        <f>入力シート!C10</f>
        <v>0</v>
      </c>
      <c r="L224" s="682"/>
    </row>
    <row r="225" spans="1:14" ht="21">
      <c r="D225" s="133"/>
      <c r="E225" s="133"/>
      <c r="F225" s="134"/>
      <c r="G225" s="133"/>
      <c r="I225" s="135"/>
      <c r="J225" s="135"/>
      <c r="K225" s="136"/>
      <c r="L225" s="136"/>
    </row>
    <row r="226" spans="1:14" ht="21">
      <c r="D226" s="133"/>
      <c r="E226" s="133"/>
      <c r="F226" s="134"/>
      <c r="G226" s="133"/>
      <c r="I226" s="135"/>
      <c r="J226" s="135"/>
      <c r="K226" s="136"/>
      <c r="L226" s="136"/>
    </row>
    <row r="227" spans="1:14">
      <c r="B227" s="688" t="str">
        <f>開票立会人入力シート!B7</f>
        <v>五所川原市</v>
      </c>
      <c r="C227" s="688"/>
      <c r="D227" s="155" t="s">
        <v>560</v>
      </c>
      <c r="E227" s="133"/>
      <c r="F227" s="134"/>
      <c r="G227" s="133"/>
      <c r="H227" s="140" t="s">
        <v>498</v>
      </c>
      <c r="J227" s="156"/>
      <c r="L227" s="153"/>
    </row>
    <row r="228" spans="1:14">
      <c r="A228" s="137"/>
    </row>
    <row r="229" spans="1:14">
      <c r="K229" s="157"/>
      <c r="L229" s="157"/>
      <c r="M229" s="138"/>
    </row>
    <row r="232" spans="1:14">
      <c r="A232" s="289" t="s">
        <v>802</v>
      </c>
    </row>
    <row r="233" spans="1:14">
      <c r="A233" s="289" t="s">
        <v>803</v>
      </c>
    </row>
    <row r="234" spans="1:14">
      <c r="A234" s="289" t="s">
        <v>806</v>
      </c>
    </row>
    <row r="235" spans="1:14">
      <c r="A235" s="289" t="s">
        <v>807</v>
      </c>
    </row>
    <row r="236" spans="1:14">
      <c r="N236" s="138" t="s">
        <v>439</v>
      </c>
    </row>
    <row r="240" spans="1:14" ht="28.5">
      <c r="A240" s="675" t="s">
        <v>552</v>
      </c>
      <c r="B240" s="675"/>
      <c r="C240" s="675"/>
      <c r="D240" s="675"/>
      <c r="E240" s="675"/>
      <c r="F240" s="675"/>
      <c r="G240" s="675"/>
      <c r="H240" s="675"/>
      <c r="I240" s="675"/>
      <c r="J240" s="675"/>
      <c r="K240" s="675"/>
      <c r="L240" s="675"/>
      <c r="M240" s="675"/>
      <c r="N240" s="675"/>
    </row>
    <row r="244" spans="1:13">
      <c r="G244" s="114" t="s">
        <v>541</v>
      </c>
    </row>
    <row r="246" spans="1:13" ht="18.75">
      <c r="G246" s="114" t="s">
        <v>516</v>
      </c>
      <c r="H246" s="142"/>
      <c r="I246" s="394">
        <f>開票立会人入力シート!K8</f>
        <v>0</v>
      </c>
      <c r="J246" s="142"/>
      <c r="K246" s="142"/>
    </row>
    <row r="247" spans="1:13" ht="18.75">
      <c r="H247" s="142"/>
      <c r="I247" s="142"/>
      <c r="J247" s="142"/>
      <c r="K247" s="142"/>
    </row>
    <row r="248" spans="1:13" ht="18.75">
      <c r="G248" s="114" t="s">
        <v>466</v>
      </c>
      <c r="H248" s="142"/>
      <c r="I248" s="141">
        <f>開票立会人入力シート!H8</f>
        <v>0</v>
      </c>
      <c r="J248" s="142"/>
      <c r="K248" s="141">
        <f>開票立会人入力シート!J8</f>
        <v>0</v>
      </c>
    </row>
    <row r="249" spans="1:13" ht="18.75">
      <c r="H249" s="142"/>
      <c r="I249" s="141"/>
      <c r="J249" s="142"/>
      <c r="K249" s="142"/>
    </row>
    <row r="250" spans="1:13">
      <c r="G250" s="114" t="s">
        <v>517</v>
      </c>
      <c r="I250" s="141">
        <f>開票立会人入力シート!G8</f>
        <v>0</v>
      </c>
      <c r="J250" s="141"/>
      <c r="K250" s="141">
        <f>開票立会人入力シート!I8</f>
        <v>0</v>
      </c>
    </row>
    <row r="251" spans="1:13">
      <c r="I251" s="141"/>
      <c r="J251" s="141"/>
      <c r="K251" s="141"/>
    </row>
    <row r="252" spans="1:13">
      <c r="H252" s="144" t="s">
        <v>545</v>
      </c>
      <c r="I252" s="691" t="str">
        <f>開票立会人入力シート!R8</f>
        <v>S//</v>
      </c>
      <c r="J252" s="692"/>
      <c r="K252" s="692"/>
      <c r="L252" s="144" t="s">
        <v>544</v>
      </c>
      <c r="M252" s="145"/>
    </row>
    <row r="254" spans="1:13" ht="18.75">
      <c r="G254" s="142"/>
    </row>
    <row r="256" spans="1:13">
      <c r="A256" s="114" t="s">
        <v>542</v>
      </c>
      <c r="C256" s="141" t="str">
        <f>入力シート!C1</f>
        <v>令和5年6月4日執行青森県知事選挙</v>
      </c>
    </row>
    <row r="257" spans="1:14">
      <c r="C257" s="141"/>
    </row>
    <row r="258" spans="1:14" ht="18.75">
      <c r="G258" s="142"/>
      <c r="J258" s="142"/>
    </row>
    <row r="259" spans="1:14" ht="18.75">
      <c r="A259" s="114" t="s">
        <v>553</v>
      </c>
      <c r="F259" s="141" t="str">
        <f>開票立会人入力シート!B8</f>
        <v>十和田市</v>
      </c>
      <c r="G259" s="142"/>
      <c r="H259" s="114" t="s">
        <v>554</v>
      </c>
      <c r="J259" s="142"/>
    </row>
    <row r="260" spans="1:14" ht="18.75">
      <c r="G260" s="142"/>
      <c r="J260" s="142"/>
    </row>
    <row r="262" spans="1:14">
      <c r="A262" s="114" t="s">
        <v>546</v>
      </c>
    </row>
    <row r="265" spans="1:14">
      <c r="B265" s="685" t="str">
        <f>開票立会人入力シート!D8</f>
        <v>令和-118年1月0日</v>
      </c>
      <c r="C265" s="686"/>
      <c r="D265" s="686"/>
    </row>
    <row r="268" spans="1:14">
      <c r="B268" s="289" t="s">
        <v>929</v>
      </c>
      <c r="J268" s="141">
        <f>入力シート!C29</f>
        <v>0</v>
      </c>
      <c r="N268" s="114" t="s">
        <v>547</v>
      </c>
    </row>
    <row r="269" spans="1:14">
      <c r="I269" s="141"/>
    </row>
    <row r="271" spans="1:14" ht="21">
      <c r="D271" s="133"/>
      <c r="E271" s="133"/>
      <c r="F271" s="134" t="s">
        <v>517</v>
      </c>
      <c r="G271" s="133"/>
      <c r="I271" s="681">
        <f>入力シート!C8</f>
        <v>0</v>
      </c>
      <c r="J271" s="681"/>
      <c r="K271" s="682">
        <f>入力シート!C10</f>
        <v>0</v>
      </c>
      <c r="L271" s="682"/>
    </row>
    <row r="272" spans="1:14" ht="21">
      <c r="D272" s="133"/>
      <c r="E272" s="133"/>
      <c r="F272" s="134"/>
      <c r="G272" s="133"/>
      <c r="I272" s="135"/>
      <c r="J272" s="135"/>
      <c r="K272" s="136"/>
      <c r="L272" s="136"/>
    </row>
    <row r="273" spans="1:14" ht="21">
      <c r="D273" s="133"/>
      <c r="E273" s="133"/>
      <c r="F273" s="134"/>
      <c r="G273" s="133"/>
      <c r="I273" s="135"/>
      <c r="J273" s="135"/>
      <c r="K273" s="136"/>
      <c r="L273" s="136"/>
    </row>
    <row r="274" spans="1:14">
      <c r="B274" s="688" t="str">
        <f>開票立会人入力シート!B8</f>
        <v>十和田市</v>
      </c>
      <c r="C274" s="688"/>
      <c r="D274" s="155" t="s">
        <v>560</v>
      </c>
      <c r="E274" s="133"/>
      <c r="F274" s="134"/>
      <c r="G274" s="133"/>
      <c r="H274" s="140" t="s">
        <v>498</v>
      </c>
      <c r="J274" s="156"/>
      <c r="L274" s="153"/>
    </row>
    <row r="275" spans="1:14">
      <c r="A275" s="137"/>
    </row>
    <row r="276" spans="1:14">
      <c r="K276" s="157"/>
      <c r="L276" s="157"/>
      <c r="M276" s="138"/>
    </row>
    <row r="279" spans="1:14">
      <c r="A279" s="289" t="s">
        <v>802</v>
      </c>
    </row>
    <row r="280" spans="1:14">
      <c r="A280" s="289" t="s">
        <v>803</v>
      </c>
    </row>
    <row r="281" spans="1:14">
      <c r="A281" s="289" t="s">
        <v>806</v>
      </c>
    </row>
    <row r="282" spans="1:14">
      <c r="A282" s="289" t="s">
        <v>807</v>
      </c>
    </row>
    <row r="283" spans="1:14">
      <c r="N283" s="138" t="s">
        <v>439</v>
      </c>
    </row>
    <row r="287" spans="1:14" ht="28.5">
      <c r="A287" s="675" t="s">
        <v>552</v>
      </c>
      <c r="B287" s="675"/>
      <c r="C287" s="675"/>
      <c r="D287" s="675"/>
      <c r="E287" s="675"/>
      <c r="F287" s="675"/>
      <c r="G287" s="675"/>
      <c r="H287" s="675"/>
      <c r="I287" s="675"/>
      <c r="J287" s="675"/>
      <c r="K287" s="675"/>
      <c r="L287" s="675"/>
      <c r="M287" s="675"/>
      <c r="N287" s="675"/>
    </row>
    <row r="291" spans="1:13">
      <c r="G291" s="114" t="s">
        <v>541</v>
      </c>
    </row>
    <row r="293" spans="1:13" ht="18.75">
      <c r="G293" s="114" t="s">
        <v>516</v>
      </c>
      <c r="H293" s="142"/>
      <c r="I293" s="394">
        <f>開票立会人入力シート!K9</f>
        <v>0</v>
      </c>
      <c r="J293" s="142"/>
      <c r="K293" s="142"/>
    </row>
    <row r="294" spans="1:13" ht="18.75">
      <c r="H294" s="142"/>
      <c r="I294" s="142"/>
      <c r="J294" s="142"/>
      <c r="K294" s="142"/>
    </row>
    <row r="295" spans="1:13" ht="18.75">
      <c r="G295" s="114" t="s">
        <v>466</v>
      </c>
      <c r="H295" s="142"/>
      <c r="I295" s="141">
        <f>開票立会人入力シート!H9</f>
        <v>0</v>
      </c>
      <c r="J295" s="142"/>
      <c r="K295" s="141">
        <f>開票立会人入力シート!J9</f>
        <v>0</v>
      </c>
    </row>
    <row r="296" spans="1:13" ht="18.75">
      <c r="H296" s="142"/>
      <c r="I296" s="141"/>
      <c r="J296" s="142"/>
      <c r="K296" s="142"/>
    </row>
    <row r="297" spans="1:13">
      <c r="G297" s="114" t="s">
        <v>517</v>
      </c>
      <c r="I297" s="141">
        <f>開票立会人入力シート!G9</f>
        <v>0</v>
      </c>
      <c r="J297" s="141"/>
      <c r="K297" s="141">
        <f>開票立会人入力シート!I9</f>
        <v>0</v>
      </c>
    </row>
    <row r="298" spans="1:13">
      <c r="I298" s="141"/>
      <c r="J298" s="141"/>
      <c r="K298" s="141"/>
    </row>
    <row r="299" spans="1:13">
      <c r="H299" s="144" t="s">
        <v>545</v>
      </c>
      <c r="I299" s="691" t="str">
        <f>開票立会人入力シート!R9</f>
        <v>S//</v>
      </c>
      <c r="J299" s="692"/>
      <c r="K299" s="692"/>
      <c r="L299" s="144" t="s">
        <v>544</v>
      </c>
      <c r="M299" s="145"/>
    </row>
    <row r="301" spans="1:13" ht="18.75">
      <c r="G301" s="142"/>
    </row>
    <row r="303" spans="1:13">
      <c r="A303" s="114" t="s">
        <v>542</v>
      </c>
      <c r="C303" s="141" t="str">
        <f>入力シート!C1</f>
        <v>令和5年6月4日執行青森県知事選挙</v>
      </c>
    </row>
    <row r="304" spans="1:13">
      <c r="C304" s="141"/>
    </row>
    <row r="305" spans="1:14" ht="18.75">
      <c r="G305" s="142"/>
      <c r="J305" s="142"/>
    </row>
    <row r="306" spans="1:14" ht="18.75">
      <c r="A306" s="114" t="s">
        <v>553</v>
      </c>
      <c r="F306" s="141" t="str">
        <f>開票立会人入力シート!B9</f>
        <v>三沢市</v>
      </c>
      <c r="G306" s="142"/>
      <c r="H306" s="114" t="s">
        <v>554</v>
      </c>
      <c r="J306" s="142"/>
    </row>
    <row r="307" spans="1:14" ht="18.75">
      <c r="G307" s="142"/>
      <c r="J307" s="142"/>
    </row>
    <row r="309" spans="1:14">
      <c r="A309" s="114" t="s">
        <v>546</v>
      </c>
    </row>
    <row r="312" spans="1:14">
      <c r="B312" s="685" t="str">
        <f>開票立会人入力シート!D9</f>
        <v>令和-118年1月0日</v>
      </c>
      <c r="C312" s="686"/>
      <c r="D312" s="686"/>
    </row>
    <row r="315" spans="1:14">
      <c r="B315" s="289" t="s">
        <v>929</v>
      </c>
      <c r="J315" s="141">
        <f>入力シート!C29</f>
        <v>0</v>
      </c>
      <c r="N315" s="114" t="s">
        <v>547</v>
      </c>
    </row>
    <row r="316" spans="1:14">
      <c r="I316" s="141"/>
    </row>
    <row r="318" spans="1:14" ht="21">
      <c r="D318" s="133"/>
      <c r="E318" s="133"/>
      <c r="F318" s="134" t="s">
        <v>517</v>
      </c>
      <c r="G318" s="133"/>
      <c r="I318" s="681">
        <f>入力シート!C8</f>
        <v>0</v>
      </c>
      <c r="J318" s="681"/>
      <c r="K318" s="682">
        <f>入力シート!C10</f>
        <v>0</v>
      </c>
      <c r="L318" s="682"/>
    </row>
    <row r="319" spans="1:14" ht="21">
      <c r="D319" s="133"/>
      <c r="E319" s="133"/>
      <c r="F319" s="134"/>
      <c r="G319" s="133"/>
      <c r="I319" s="135"/>
      <c r="J319" s="135"/>
      <c r="K319" s="136"/>
      <c r="L319" s="136"/>
    </row>
    <row r="320" spans="1:14" ht="21">
      <c r="D320" s="133"/>
      <c r="E320" s="133"/>
      <c r="F320" s="134"/>
      <c r="G320" s="133"/>
      <c r="I320" s="135"/>
      <c r="J320" s="135"/>
      <c r="K320" s="136"/>
      <c r="L320" s="136"/>
    </row>
    <row r="321" spans="1:14">
      <c r="B321" s="688" t="str">
        <f>開票立会人入力シート!B9</f>
        <v>三沢市</v>
      </c>
      <c r="C321" s="688"/>
      <c r="D321" s="155" t="s">
        <v>560</v>
      </c>
      <c r="E321" s="133"/>
      <c r="F321" s="134"/>
      <c r="G321" s="133"/>
      <c r="H321" s="140" t="s">
        <v>498</v>
      </c>
      <c r="J321" s="156"/>
      <c r="L321" s="153"/>
    </row>
    <row r="322" spans="1:14">
      <c r="B322" s="138"/>
      <c r="C322" s="138"/>
      <c r="D322" s="155"/>
      <c r="E322" s="133"/>
      <c r="F322" s="134"/>
      <c r="G322" s="133"/>
      <c r="H322" s="140"/>
      <c r="J322" s="156"/>
      <c r="L322" s="153"/>
    </row>
    <row r="323" spans="1:14">
      <c r="B323" s="138"/>
      <c r="C323" s="138"/>
      <c r="D323" s="155"/>
      <c r="E323" s="133"/>
      <c r="F323" s="134"/>
      <c r="G323" s="133"/>
      <c r="H323" s="140"/>
      <c r="J323" s="156"/>
      <c r="L323" s="153"/>
    </row>
    <row r="324" spans="1:14">
      <c r="B324" s="138"/>
      <c r="C324" s="138"/>
      <c r="D324" s="155"/>
      <c r="E324" s="133"/>
      <c r="F324" s="134"/>
      <c r="G324" s="133"/>
      <c r="H324" s="140"/>
      <c r="J324" s="156"/>
      <c r="L324" s="153"/>
    </row>
    <row r="325" spans="1:14">
      <c r="B325" s="138"/>
      <c r="C325" s="138"/>
      <c r="D325" s="155"/>
      <c r="E325" s="133"/>
      <c r="F325" s="134"/>
      <c r="G325" s="133"/>
      <c r="H325" s="140"/>
      <c r="J325" s="156"/>
      <c r="L325" s="153"/>
    </row>
    <row r="326" spans="1:14">
      <c r="A326" s="289" t="s">
        <v>802</v>
      </c>
    </row>
    <row r="327" spans="1:14">
      <c r="A327" s="289" t="s">
        <v>803</v>
      </c>
    </row>
    <row r="328" spans="1:14">
      <c r="A328" s="289" t="s">
        <v>806</v>
      </c>
    </row>
    <row r="329" spans="1:14">
      <c r="A329" s="289" t="s">
        <v>807</v>
      </c>
    </row>
    <row r="330" spans="1:14">
      <c r="N330" s="138" t="s">
        <v>439</v>
      </c>
    </row>
    <row r="334" spans="1:14" ht="28.5">
      <c r="A334" s="675" t="s">
        <v>552</v>
      </c>
      <c r="B334" s="675"/>
      <c r="C334" s="675"/>
      <c r="D334" s="675"/>
      <c r="E334" s="675"/>
      <c r="F334" s="675"/>
      <c r="G334" s="675"/>
      <c r="H334" s="675"/>
      <c r="I334" s="675"/>
      <c r="J334" s="675"/>
      <c r="K334" s="675"/>
      <c r="L334" s="675"/>
      <c r="M334" s="675"/>
      <c r="N334" s="675"/>
    </row>
    <row r="338" spans="1:13">
      <c r="G338" s="114" t="s">
        <v>541</v>
      </c>
    </row>
    <row r="340" spans="1:13" ht="18.75">
      <c r="G340" s="114" t="s">
        <v>516</v>
      </c>
      <c r="H340" s="142"/>
      <c r="I340" s="401">
        <f>開票立会人入力シート!K10</f>
        <v>0</v>
      </c>
      <c r="J340" s="142"/>
      <c r="K340" s="142"/>
    </row>
    <row r="341" spans="1:13" ht="18.75">
      <c r="H341" s="142"/>
      <c r="I341" s="142"/>
      <c r="J341" s="142"/>
      <c r="K341" s="142"/>
    </row>
    <row r="342" spans="1:13" ht="18.75">
      <c r="G342" s="114" t="s">
        <v>466</v>
      </c>
      <c r="H342" s="142"/>
      <c r="I342" s="141">
        <f>開票立会人入力シート!H10</f>
        <v>0</v>
      </c>
      <c r="J342" s="142"/>
      <c r="K342" s="141">
        <f>開票立会人入力シート!J10</f>
        <v>0</v>
      </c>
    </row>
    <row r="343" spans="1:13" ht="18.75">
      <c r="H343" s="142"/>
      <c r="I343" s="141"/>
      <c r="J343" s="142"/>
      <c r="K343" s="142"/>
    </row>
    <row r="344" spans="1:13">
      <c r="G344" s="114" t="s">
        <v>517</v>
      </c>
      <c r="I344" s="141">
        <f>開票立会人入力シート!G10</f>
        <v>0</v>
      </c>
      <c r="J344" s="141"/>
      <c r="K344" s="141">
        <f>開票立会人入力シート!I10</f>
        <v>0</v>
      </c>
    </row>
    <row r="345" spans="1:13">
      <c r="I345" s="141"/>
      <c r="J345" s="141"/>
      <c r="K345" s="141"/>
    </row>
    <row r="346" spans="1:13">
      <c r="H346" s="144" t="s">
        <v>545</v>
      </c>
      <c r="I346" s="691" t="str">
        <f>開票立会人入力シート!R10</f>
        <v>S//</v>
      </c>
      <c r="J346" s="692"/>
      <c r="K346" s="692"/>
      <c r="L346" s="144" t="s">
        <v>544</v>
      </c>
      <c r="M346" s="145"/>
    </row>
    <row r="348" spans="1:13" ht="18.75">
      <c r="G348" s="142"/>
    </row>
    <row r="350" spans="1:13">
      <c r="A350" s="114" t="s">
        <v>542</v>
      </c>
      <c r="C350" s="141" t="str">
        <f>入力シート!C1</f>
        <v>令和5年6月4日執行青森県知事選挙</v>
      </c>
    </row>
    <row r="351" spans="1:13">
      <c r="C351" s="141"/>
    </row>
    <row r="352" spans="1:13" ht="18.75">
      <c r="G352" s="142"/>
      <c r="J352" s="142"/>
    </row>
    <row r="353" spans="1:14" ht="18.75">
      <c r="A353" s="114" t="s">
        <v>553</v>
      </c>
      <c r="F353" s="141" t="str">
        <f>開票立会人入力シート!B10</f>
        <v>むつ市</v>
      </c>
      <c r="G353" s="142"/>
      <c r="H353" s="114" t="s">
        <v>554</v>
      </c>
      <c r="J353" s="142"/>
    </row>
    <row r="354" spans="1:14" ht="18.75">
      <c r="G354" s="142"/>
      <c r="J354" s="142"/>
    </row>
    <row r="356" spans="1:14">
      <c r="A356" s="114" t="s">
        <v>546</v>
      </c>
    </row>
    <row r="359" spans="1:14">
      <c r="B359" s="685" t="str">
        <f>開票立会人入力シート!D10</f>
        <v>令和-118年1月0日</v>
      </c>
      <c r="C359" s="686"/>
      <c r="D359" s="686"/>
    </row>
    <row r="362" spans="1:14">
      <c r="B362" s="289" t="s">
        <v>929</v>
      </c>
      <c r="J362" s="141">
        <f>入力シート!C29</f>
        <v>0</v>
      </c>
      <c r="N362" s="114" t="s">
        <v>547</v>
      </c>
    </row>
    <row r="363" spans="1:14">
      <c r="I363" s="141"/>
    </row>
    <row r="365" spans="1:14" ht="21">
      <c r="D365" s="133"/>
      <c r="E365" s="133"/>
      <c r="F365" s="134" t="s">
        <v>517</v>
      </c>
      <c r="G365" s="133"/>
      <c r="I365" s="681">
        <f>入力シート!C8</f>
        <v>0</v>
      </c>
      <c r="J365" s="681"/>
      <c r="K365" s="682">
        <f>入力シート!C10</f>
        <v>0</v>
      </c>
      <c r="L365" s="682"/>
    </row>
    <row r="366" spans="1:14" ht="21">
      <c r="D366" s="133"/>
      <c r="E366" s="133"/>
      <c r="F366" s="134"/>
      <c r="G366" s="133"/>
      <c r="I366" s="135"/>
      <c r="J366" s="135"/>
      <c r="K366" s="136"/>
      <c r="L366" s="136"/>
    </row>
    <row r="367" spans="1:14" ht="21">
      <c r="D367" s="133"/>
      <c r="E367" s="133"/>
      <c r="F367" s="134"/>
      <c r="G367" s="133"/>
      <c r="I367" s="135"/>
      <c r="J367" s="135"/>
      <c r="K367" s="136"/>
      <c r="L367" s="136"/>
    </row>
    <row r="368" spans="1:14">
      <c r="B368" s="688" t="str">
        <f>開票立会人入力シート!B10</f>
        <v>むつ市</v>
      </c>
      <c r="C368" s="688"/>
      <c r="D368" s="155" t="s">
        <v>560</v>
      </c>
      <c r="E368" s="133"/>
      <c r="F368" s="134"/>
      <c r="G368" s="133"/>
      <c r="H368" s="140" t="s">
        <v>498</v>
      </c>
      <c r="J368" s="156"/>
      <c r="L368" s="153"/>
    </row>
    <row r="369" spans="1:14">
      <c r="B369" s="138"/>
      <c r="C369" s="138"/>
      <c r="D369" s="155"/>
      <c r="E369" s="133"/>
      <c r="F369" s="134"/>
      <c r="G369" s="133"/>
      <c r="H369" s="140"/>
      <c r="J369" s="156"/>
      <c r="L369" s="153"/>
    </row>
    <row r="370" spans="1:14">
      <c r="B370" s="138"/>
      <c r="C370" s="138"/>
      <c r="D370" s="155"/>
      <c r="E370" s="133"/>
      <c r="F370" s="134"/>
      <c r="G370" s="133"/>
      <c r="H370" s="140"/>
      <c r="J370" s="156"/>
      <c r="L370" s="153"/>
    </row>
    <row r="371" spans="1:14">
      <c r="B371" s="138"/>
      <c r="C371" s="138"/>
      <c r="D371" s="155"/>
      <c r="E371" s="133"/>
      <c r="F371" s="134"/>
      <c r="G371" s="133"/>
      <c r="H371" s="140"/>
      <c r="J371" s="156"/>
      <c r="L371" s="153"/>
    </row>
    <row r="372" spans="1:14">
      <c r="B372" s="138"/>
      <c r="C372" s="138"/>
      <c r="D372" s="155"/>
      <c r="E372" s="133"/>
      <c r="F372" s="134"/>
      <c r="G372" s="133"/>
      <c r="H372" s="140"/>
      <c r="J372" s="156"/>
      <c r="L372" s="153"/>
    </row>
    <row r="373" spans="1:14">
      <c r="A373" s="289" t="s">
        <v>802</v>
      </c>
    </row>
    <row r="374" spans="1:14">
      <c r="A374" s="289" t="s">
        <v>803</v>
      </c>
    </row>
    <row r="375" spans="1:14">
      <c r="A375" s="289" t="s">
        <v>806</v>
      </c>
    </row>
    <row r="376" spans="1:14">
      <c r="A376" s="289" t="s">
        <v>807</v>
      </c>
    </row>
    <row r="377" spans="1:14">
      <c r="N377" s="138" t="s">
        <v>439</v>
      </c>
    </row>
    <row r="381" spans="1:14" ht="28.5">
      <c r="A381" s="675" t="s">
        <v>552</v>
      </c>
      <c r="B381" s="675"/>
      <c r="C381" s="675"/>
      <c r="D381" s="675"/>
      <c r="E381" s="675"/>
      <c r="F381" s="675"/>
      <c r="G381" s="675"/>
      <c r="H381" s="675"/>
      <c r="I381" s="675"/>
      <c r="J381" s="675"/>
      <c r="K381" s="675"/>
      <c r="L381" s="675"/>
      <c r="M381" s="675"/>
      <c r="N381" s="675"/>
    </row>
    <row r="385" spans="1:13">
      <c r="G385" s="114" t="s">
        <v>541</v>
      </c>
    </row>
    <row r="387" spans="1:13" ht="18.75">
      <c r="G387" s="114" t="s">
        <v>516</v>
      </c>
      <c r="H387" s="142"/>
      <c r="I387" s="394">
        <f>開票立会人入力シート!K11</f>
        <v>0</v>
      </c>
      <c r="J387" s="142"/>
      <c r="K387" s="142"/>
    </row>
    <row r="388" spans="1:13" ht="18.75">
      <c r="H388" s="142"/>
      <c r="I388" s="142"/>
      <c r="J388" s="142"/>
      <c r="K388" s="142"/>
    </row>
    <row r="389" spans="1:13" ht="18.75">
      <c r="G389" s="114" t="s">
        <v>466</v>
      </c>
      <c r="H389" s="142"/>
      <c r="I389" s="141">
        <f>開票立会人入力シート!H11</f>
        <v>0</v>
      </c>
      <c r="J389" s="142"/>
      <c r="K389" s="141">
        <f>開票立会人入力シート!J11</f>
        <v>0</v>
      </c>
    </row>
    <row r="390" spans="1:13" ht="18.75">
      <c r="H390" s="142"/>
      <c r="I390" s="141"/>
      <c r="J390" s="142"/>
      <c r="K390" s="142"/>
    </row>
    <row r="391" spans="1:13">
      <c r="G391" s="114" t="s">
        <v>517</v>
      </c>
      <c r="I391" s="141">
        <f>開票立会人入力シート!G11</f>
        <v>0</v>
      </c>
      <c r="J391" s="141"/>
      <c r="K391" s="141">
        <f>開票立会人入力シート!I11</f>
        <v>0</v>
      </c>
    </row>
    <row r="392" spans="1:13">
      <c r="I392" s="141"/>
      <c r="J392" s="141"/>
      <c r="K392" s="141"/>
    </row>
    <row r="393" spans="1:13">
      <c r="H393" s="144" t="s">
        <v>545</v>
      </c>
      <c r="I393" s="691" t="str">
        <f>開票立会人入力シート!R11</f>
        <v>S//</v>
      </c>
      <c r="J393" s="692"/>
      <c r="K393" s="692"/>
      <c r="L393" s="144" t="s">
        <v>544</v>
      </c>
      <c r="M393" s="145"/>
    </row>
    <row r="395" spans="1:13" ht="18.75">
      <c r="G395" s="142"/>
    </row>
    <row r="397" spans="1:13">
      <c r="A397" s="114" t="s">
        <v>542</v>
      </c>
      <c r="C397" s="141" t="str">
        <f>入力シート!C1</f>
        <v>令和5年6月4日執行青森県知事選挙</v>
      </c>
    </row>
    <row r="398" spans="1:13">
      <c r="C398" s="141"/>
    </row>
    <row r="399" spans="1:13" ht="18.75">
      <c r="G399" s="142"/>
      <c r="J399" s="142"/>
    </row>
    <row r="400" spans="1:13" ht="18.75">
      <c r="A400" s="114" t="s">
        <v>553</v>
      </c>
      <c r="F400" s="141" t="str">
        <f>開票立会人入力シート!B11</f>
        <v>つがる市</v>
      </c>
      <c r="G400" s="142"/>
      <c r="H400" s="114" t="s">
        <v>554</v>
      </c>
      <c r="J400" s="142"/>
    </row>
    <row r="401" spans="1:14" ht="18.75">
      <c r="G401" s="142"/>
      <c r="J401" s="142"/>
    </row>
    <row r="403" spans="1:14">
      <c r="A403" s="114" t="s">
        <v>546</v>
      </c>
    </row>
    <row r="406" spans="1:14">
      <c r="B406" s="685" t="str">
        <f>開票立会人入力シート!D11</f>
        <v>令和-118年1月0日</v>
      </c>
      <c r="C406" s="686"/>
      <c r="D406" s="686"/>
    </row>
    <row r="409" spans="1:14">
      <c r="B409" s="289" t="s">
        <v>929</v>
      </c>
      <c r="J409" s="141">
        <f>入力シート!C29</f>
        <v>0</v>
      </c>
      <c r="N409" s="114" t="s">
        <v>547</v>
      </c>
    </row>
    <row r="410" spans="1:14">
      <c r="I410" s="141"/>
    </row>
    <row r="412" spans="1:14" ht="21">
      <c r="D412" s="133"/>
      <c r="E412" s="133"/>
      <c r="F412" s="134" t="s">
        <v>517</v>
      </c>
      <c r="G412" s="133"/>
      <c r="I412" s="681">
        <f>入力シート!C8</f>
        <v>0</v>
      </c>
      <c r="J412" s="681"/>
      <c r="K412" s="682">
        <f>入力シート!C10</f>
        <v>0</v>
      </c>
      <c r="L412" s="682"/>
    </row>
    <row r="413" spans="1:14" ht="21">
      <c r="D413" s="133"/>
      <c r="E413" s="133"/>
      <c r="F413" s="134"/>
      <c r="G413" s="133"/>
      <c r="I413" s="135"/>
      <c r="J413" s="135"/>
      <c r="K413" s="136"/>
      <c r="L413" s="136"/>
    </row>
    <row r="414" spans="1:14" ht="21">
      <c r="D414" s="133"/>
      <c r="E414" s="133"/>
      <c r="F414" s="134"/>
      <c r="G414" s="133"/>
      <c r="I414" s="135"/>
      <c r="J414" s="135"/>
      <c r="K414" s="136"/>
      <c r="L414" s="136"/>
    </row>
    <row r="415" spans="1:14">
      <c r="B415" s="688" t="str">
        <f>開票立会人入力シート!B11</f>
        <v>つがる市</v>
      </c>
      <c r="C415" s="688"/>
      <c r="D415" s="155" t="s">
        <v>560</v>
      </c>
      <c r="E415" s="133"/>
      <c r="F415" s="134"/>
      <c r="G415" s="133"/>
      <c r="H415" s="140" t="s">
        <v>498</v>
      </c>
      <c r="J415" s="156"/>
      <c r="L415" s="153"/>
    </row>
    <row r="420" spans="1:14">
      <c r="A420" s="289" t="s">
        <v>802</v>
      </c>
    </row>
    <row r="421" spans="1:14">
      <c r="A421" s="289" t="s">
        <v>803</v>
      </c>
    </row>
    <row r="422" spans="1:14">
      <c r="A422" s="289" t="s">
        <v>806</v>
      </c>
    </row>
    <row r="423" spans="1:14">
      <c r="A423" s="289" t="s">
        <v>807</v>
      </c>
    </row>
    <row r="424" spans="1:14">
      <c r="N424" s="138" t="s">
        <v>439</v>
      </c>
    </row>
    <row r="428" spans="1:14" ht="28.5">
      <c r="A428" s="675" t="s">
        <v>552</v>
      </c>
      <c r="B428" s="675"/>
      <c r="C428" s="675"/>
      <c r="D428" s="675"/>
      <c r="E428" s="675"/>
      <c r="F428" s="675"/>
      <c r="G428" s="675"/>
      <c r="H428" s="675"/>
      <c r="I428" s="675"/>
      <c r="J428" s="675"/>
      <c r="K428" s="675"/>
      <c r="L428" s="675"/>
      <c r="M428" s="675"/>
      <c r="N428" s="675"/>
    </row>
    <row r="432" spans="1:14">
      <c r="G432" s="114" t="s">
        <v>541</v>
      </c>
    </row>
    <row r="434" spans="1:13" ht="18.75">
      <c r="G434" s="114" t="s">
        <v>516</v>
      </c>
      <c r="H434" s="142"/>
      <c r="I434" s="394">
        <f>開票立会人入力シート!K12</f>
        <v>0</v>
      </c>
      <c r="J434" s="142"/>
      <c r="K434" s="142"/>
    </row>
    <row r="435" spans="1:13" ht="18.75">
      <c r="H435" s="142"/>
      <c r="I435" s="142"/>
      <c r="J435" s="142"/>
      <c r="K435" s="142"/>
    </row>
    <row r="436" spans="1:13" ht="18.75">
      <c r="G436" s="114" t="s">
        <v>466</v>
      </c>
      <c r="H436" s="142"/>
      <c r="I436" s="141">
        <f>開票立会人入力シート!H12</f>
        <v>0</v>
      </c>
      <c r="J436" s="142"/>
      <c r="K436" s="141">
        <f>開票立会人入力シート!J12</f>
        <v>0</v>
      </c>
    </row>
    <row r="437" spans="1:13" ht="18.75">
      <c r="H437" s="142"/>
      <c r="I437" s="141"/>
      <c r="J437" s="142"/>
      <c r="K437" s="142"/>
    </row>
    <row r="438" spans="1:13">
      <c r="G438" s="114" t="s">
        <v>517</v>
      </c>
      <c r="I438" s="141">
        <f>開票立会人入力シート!G12</f>
        <v>0</v>
      </c>
      <c r="J438" s="141"/>
      <c r="K438" s="141">
        <f>開票立会人入力シート!I12</f>
        <v>0</v>
      </c>
    </row>
    <row r="439" spans="1:13">
      <c r="I439" s="141"/>
      <c r="J439" s="141"/>
      <c r="K439" s="141"/>
    </row>
    <row r="440" spans="1:13">
      <c r="H440" s="144" t="s">
        <v>545</v>
      </c>
      <c r="I440" s="691" t="str">
        <f>開票立会人入力シート!R12</f>
        <v>S//</v>
      </c>
      <c r="J440" s="692"/>
      <c r="K440" s="692"/>
      <c r="L440" s="144" t="s">
        <v>544</v>
      </c>
      <c r="M440" s="145"/>
    </row>
    <row r="442" spans="1:13" ht="18.75">
      <c r="G442" s="142"/>
    </row>
    <row r="444" spans="1:13">
      <c r="A444" s="114" t="s">
        <v>542</v>
      </c>
      <c r="C444" s="141" t="str">
        <f>入力シート!C1</f>
        <v>令和5年6月4日執行青森県知事選挙</v>
      </c>
    </row>
    <row r="445" spans="1:13">
      <c r="C445" s="141"/>
    </row>
    <row r="446" spans="1:13" ht="18.75">
      <c r="G446" s="142"/>
      <c r="J446" s="142"/>
    </row>
    <row r="447" spans="1:13" ht="18.75">
      <c r="A447" s="114" t="s">
        <v>553</v>
      </c>
      <c r="F447" s="141" t="str">
        <f>開票立会人入力シート!B12</f>
        <v>平川市</v>
      </c>
      <c r="G447" s="142"/>
      <c r="H447" s="114" t="s">
        <v>554</v>
      </c>
      <c r="J447" s="142"/>
    </row>
    <row r="448" spans="1:13" ht="18.75">
      <c r="G448" s="142"/>
      <c r="J448" s="142"/>
    </row>
    <row r="450" spans="1:14">
      <c r="A450" s="114" t="s">
        <v>546</v>
      </c>
    </row>
    <row r="453" spans="1:14">
      <c r="B453" s="685" t="str">
        <f>開票立会人入力シート!D12</f>
        <v>令和-118年1月0日</v>
      </c>
      <c r="C453" s="686"/>
      <c r="D453" s="686"/>
    </row>
    <row r="456" spans="1:14">
      <c r="B456" s="289" t="s">
        <v>929</v>
      </c>
      <c r="J456" s="141">
        <f>入力シート!C29</f>
        <v>0</v>
      </c>
      <c r="N456" s="114" t="s">
        <v>547</v>
      </c>
    </row>
    <row r="457" spans="1:14">
      <c r="I457" s="141"/>
    </row>
    <row r="459" spans="1:14" ht="21">
      <c r="D459" s="133"/>
      <c r="E459" s="133"/>
      <c r="F459" s="134" t="s">
        <v>517</v>
      </c>
      <c r="G459" s="133"/>
      <c r="I459" s="681">
        <f>入力シート!C8</f>
        <v>0</v>
      </c>
      <c r="J459" s="681"/>
      <c r="K459" s="682">
        <f>入力シート!C10</f>
        <v>0</v>
      </c>
      <c r="L459" s="682"/>
    </row>
    <row r="460" spans="1:14" ht="21">
      <c r="D460" s="133"/>
      <c r="E460" s="133"/>
      <c r="F460" s="134"/>
      <c r="G460" s="133"/>
      <c r="I460" s="135"/>
      <c r="J460" s="135"/>
      <c r="K460" s="136"/>
      <c r="L460" s="136"/>
    </row>
    <row r="461" spans="1:14" ht="21">
      <c r="D461" s="133"/>
      <c r="E461" s="133"/>
      <c r="F461" s="134"/>
      <c r="G461" s="133"/>
      <c r="I461" s="135"/>
      <c r="J461" s="135"/>
      <c r="K461" s="136"/>
      <c r="L461" s="136"/>
    </row>
    <row r="462" spans="1:14">
      <c r="B462" s="688" t="str">
        <f>開票立会人入力シート!B12</f>
        <v>平川市</v>
      </c>
      <c r="C462" s="688"/>
      <c r="D462" s="155" t="s">
        <v>560</v>
      </c>
      <c r="E462" s="133"/>
      <c r="F462" s="134"/>
      <c r="G462" s="133"/>
      <c r="H462" s="140" t="s">
        <v>498</v>
      </c>
      <c r="J462" s="156"/>
      <c r="L462" s="153"/>
    </row>
    <row r="467" spans="1:14">
      <c r="A467" s="289" t="s">
        <v>802</v>
      </c>
    </row>
    <row r="468" spans="1:14">
      <c r="A468" s="289" t="s">
        <v>803</v>
      </c>
    </row>
    <row r="469" spans="1:14">
      <c r="A469" s="289" t="s">
        <v>806</v>
      </c>
    </row>
    <row r="470" spans="1:14">
      <c r="A470" s="289" t="s">
        <v>807</v>
      </c>
    </row>
    <row r="471" spans="1:14">
      <c r="N471" s="138" t="s">
        <v>439</v>
      </c>
    </row>
    <row r="475" spans="1:14" ht="28.5">
      <c r="A475" s="675" t="s">
        <v>552</v>
      </c>
      <c r="B475" s="675"/>
      <c r="C475" s="675"/>
      <c r="D475" s="675"/>
      <c r="E475" s="675"/>
      <c r="F475" s="675"/>
      <c r="G475" s="675"/>
      <c r="H475" s="675"/>
      <c r="I475" s="675"/>
      <c r="J475" s="675"/>
      <c r="K475" s="675"/>
      <c r="L475" s="675"/>
      <c r="M475" s="675"/>
      <c r="N475" s="675"/>
    </row>
    <row r="479" spans="1:14">
      <c r="G479" s="114" t="s">
        <v>541</v>
      </c>
    </row>
    <row r="481" spans="1:13" ht="18.75">
      <c r="G481" s="114" t="s">
        <v>516</v>
      </c>
      <c r="H481" s="142"/>
      <c r="I481" s="394">
        <f>開票立会人入力シート!K13</f>
        <v>0</v>
      </c>
      <c r="J481" s="142"/>
      <c r="K481" s="142"/>
    </row>
    <row r="482" spans="1:13" ht="18.75">
      <c r="H482" s="142"/>
      <c r="I482" s="142"/>
      <c r="J482" s="142"/>
      <c r="K482" s="142"/>
    </row>
    <row r="483" spans="1:13" ht="18.75">
      <c r="G483" s="114" t="s">
        <v>466</v>
      </c>
      <c r="H483" s="142"/>
      <c r="I483" s="141">
        <f>開票立会人入力シート!H13</f>
        <v>0</v>
      </c>
      <c r="J483" s="142"/>
      <c r="K483" s="141">
        <f>開票立会人入力シート!J13</f>
        <v>0</v>
      </c>
    </row>
    <row r="484" spans="1:13" ht="18.75">
      <c r="H484" s="142"/>
      <c r="I484" s="141"/>
      <c r="J484" s="142"/>
      <c r="K484" s="142"/>
    </row>
    <row r="485" spans="1:13">
      <c r="G485" s="114" t="s">
        <v>517</v>
      </c>
      <c r="I485" s="141">
        <f>開票立会人入力シート!G13</f>
        <v>0</v>
      </c>
      <c r="J485" s="141"/>
      <c r="K485" s="141">
        <f>開票立会人入力シート!I13</f>
        <v>0</v>
      </c>
    </row>
    <row r="486" spans="1:13">
      <c r="I486" s="141"/>
      <c r="J486" s="141"/>
      <c r="K486" s="141"/>
    </row>
    <row r="487" spans="1:13">
      <c r="H487" s="144" t="s">
        <v>545</v>
      </c>
      <c r="I487" s="691" t="str">
        <f>開票立会人入力シート!R13</f>
        <v>S//</v>
      </c>
      <c r="J487" s="692"/>
      <c r="K487" s="692"/>
      <c r="L487" s="144" t="s">
        <v>544</v>
      </c>
      <c r="M487" s="145"/>
    </row>
    <row r="489" spans="1:13" ht="18.75">
      <c r="G489" s="142"/>
    </row>
    <row r="491" spans="1:13">
      <c r="A491" s="114" t="s">
        <v>542</v>
      </c>
      <c r="C491" s="141" t="str">
        <f>入力シート!C1</f>
        <v>令和5年6月4日執行青森県知事選挙</v>
      </c>
    </row>
    <row r="492" spans="1:13">
      <c r="C492" s="141"/>
    </row>
    <row r="493" spans="1:13" ht="18.75">
      <c r="G493" s="142"/>
      <c r="J493" s="142"/>
    </row>
    <row r="494" spans="1:13" ht="18.75">
      <c r="A494" s="114" t="s">
        <v>553</v>
      </c>
      <c r="F494" s="141" t="str">
        <f>開票立会人入力シート!B13</f>
        <v>平内町</v>
      </c>
      <c r="G494" s="142"/>
      <c r="H494" s="114" t="s">
        <v>554</v>
      </c>
      <c r="J494" s="142"/>
    </row>
    <row r="495" spans="1:13" ht="18.75">
      <c r="G495" s="142"/>
      <c r="J495" s="142"/>
    </row>
    <row r="497" spans="1:14">
      <c r="A497" s="114" t="s">
        <v>546</v>
      </c>
    </row>
    <row r="500" spans="1:14">
      <c r="B500" s="685" t="str">
        <f>開票立会人入力シート!D13</f>
        <v>令和-118年1月0日</v>
      </c>
      <c r="C500" s="686"/>
      <c r="D500" s="686"/>
    </row>
    <row r="503" spans="1:14">
      <c r="B503" s="289" t="s">
        <v>929</v>
      </c>
      <c r="J503" s="141">
        <f>入力シート!C29</f>
        <v>0</v>
      </c>
      <c r="N503" s="114" t="s">
        <v>547</v>
      </c>
    </row>
    <row r="504" spans="1:14">
      <c r="I504" s="141"/>
    </row>
    <row r="506" spans="1:14" ht="21">
      <c r="D506" s="133"/>
      <c r="E506" s="133"/>
      <c r="F506" s="134" t="s">
        <v>517</v>
      </c>
      <c r="G506" s="133"/>
      <c r="I506" s="681">
        <f>入力シート!C8</f>
        <v>0</v>
      </c>
      <c r="J506" s="681"/>
      <c r="K506" s="682">
        <f>入力シート!C10</f>
        <v>0</v>
      </c>
      <c r="L506" s="682"/>
    </row>
    <row r="507" spans="1:14" ht="21">
      <c r="D507" s="133"/>
      <c r="E507" s="133"/>
      <c r="F507" s="134"/>
      <c r="G507" s="133"/>
      <c r="I507" s="135"/>
      <c r="J507" s="135"/>
      <c r="K507" s="136"/>
      <c r="L507" s="136"/>
    </row>
    <row r="508" spans="1:14" ht="21">
      <c r="D508" s="133"/>
      <c r="E508" s="133"/>
      <c r="F508" s="134"/>
      <c r="G508" s="133"/>
      <c r="I508" s="135"/>
      <c r="J508" s="135"/>
      <c r="K508" s="136"/>
      <c r="L508" s="136"/>
    </row>
    <row r="509" spans="1:14">
      <c r="B509" s="688" t="str">
        <f>開票立会人入力シート!B13</f>
        <v>平内町</v>
      </c>
      <c r="C509" s="688"/>
      <c r="D509" s="155" t="s">
        <v>560</v>
      </c>
      <c r="E509" s="133"/>
      <c r="F509" s="134"/>
      <c r="G509" s="133"/>
      <c r="H509" s="140" t="s">
        <v>498</v>
      </c>
      <c r="J509" s="156"/>
      <c r="L509" s="153"/>
    </row>
    <row r="514" spans="1:14">
      <c r="A514" s="289" t="s">
        <v>802</v>
      </c>
    </row>
    <row r="515" spans="1:14">
      <c r="A515" s="289" t="s">
        <v>803</v>
      </c>
    </row>
    <row r="516" spans="1:14">
      <c r="A516" s="289" t="s">
        <v>806</v>
      </c>
    </row>
    <row r="517" spans="1:14">
      <c r="A517" s="289" t="s">
        <v>807</v>
      </c>
    </row>
    <row r="518" spans="1:14">
      <c r="N518" s="138" t="s">
        <v>439</v>
      </c>
    </row>
    <row r="522" spans="1:14" ht="28.5">
      <c r="A522" s="675" t="s">
        <v>552</v>
      </c>
      <c r="B522" s="675"/>
      <c r="C522" s="675"/>
      <c r="D522" s="675"/>
      <c r="E522" s="675"/>
      <c r="F522" s="675"/>
      <c r="G522" s="675"/>
      <c r="H522" s="675"/>
      <c r="I522" s="675"/>
      <c r="J522" s="675"/>
      <c r="K522" s="675"/>
      <c r="L522" s="675"/>
      <c r="M522" s="675"/>
      <c r="N522" s="675"/>
    </row>
    <row r="526" spans="1:14">
      <c r="G526" s="114" t="s">
        <v>541</v>
      </c>
    </row>
    <row r="528" spans="1:14" ht="18.75">
      <c r="G528" s="114" t="s">
        <v>516</v>
      </c>
      <c r="H528" s="142"/>
      <c r="I528" s="394">
        <f>開票立会人入力シート!K14</f>
        <v>0</v>
      </c>
      <c r="J528" s="142"/>
      <c r="K528" s="142"/>
    </row>
    <row r="529" spans="1:13" ht="18.75">
      <c r="H529" s="142"/>
      <c r="I529" s="142"/>
      <c r="J529" s="142"/>
      <c r="K529" s="142"/>
    </row>
    <row r="530" spans="1:13" ht="18.75">
      <c r="G530" s="114" t="s">
        <v>466</v>
      </c>
      <c r="H530" s="142"/>
      <c r="I530" s="141">
        <f>開票立会人入力シート!H14</f>
        <v>0</v>
      </c>
      <c r="J530" s="142"/>
      <c r="K530" s="141">
        <f>開票立会人入力シート!J14</f>
        <v>0</v>
      </c>
    </row>
    <row r="531" spans="1:13" ht="18.75">
      <c r="H531" s="142"/>
      <c r="I531" s="141"/>
      <c r="J531" s="142"/>
      <c r="K531" s="142"/>
    </row>
    <row r="532" spans="1:13">
      <c r="G532" s="114" t="s">
        <v>517</v>
      </c>
      <c r="I532" s="141">
        <f>開票立会人入力シート!G14</f>
        <v>0</v>
      </c>
      <c r="J532" s="141"/>
      <c r="K532" s="141">
        <f>開票立会人入力シート!I14</f>
        <v>0</v>
      </c>
    </row>
    <row r="533" spans="1:13">
      <c r="I533" s="141"/>
      <c r="J533" s="141"/>
      <c r="K533" s="141"/>
    </row>
    <row r="534" spans="1:13">
      <c r="H534" s="144" t="s">
        <v>545</v>
      </c>
      <c r="I534" s="691" t="str">
        <f>開票立会人入力シート!R14</f>
        <v>S//</v>
      </c>
      <c r="J534" s="692"/>
      <c r="K534" s="692"/>
      <c r="L534" s="144" t="s">
        <v>544</v>
      </c>
      <c r="M534" s="145"/>
    </row>
    <row r="536" spans="1:13" ht="18.75">
      <c r="G536" s="142"/>
    </row>
    <row r="538" spans="1:13">
      <c r="A538" s="114" t="s">
        <v>542</v>
      </c>
      <c r="C538" s="141" t="str">
        <f>入力シート!C1</f>
        <v>令和5年6月4日執行青森県知事選挙</v>
      </c>
    </row>
    <row r="539" spans="1:13">
      <c r="C539" s="141"/>
    </row>
    <row r="540" spans="1:13" ht="18.75">
      <c r="G540" s="142"/>
      <c r="J540" s="142"/>
    </row>
    <row r="541" spans="1:13" ht="18.75">
      <c r="A541" s="114" t="s">
        <v>553</v>
      </c>
      <c r="F541" s="141" t="str">
        <f>開票立会人入力シート!B14</f>
        <v>今別町</v>
      </c>
      <c r="G541" s="142"/>
      <c r="H541" s="114" t="s">
        <v>554</v>
      </c>
      <c r="J541" s="142"/>
    </row>
    <row r="542" spans="1:13" ht="18.75">
      <c r="G542" s="142"/>
      <c r="J542" s="142"/>
    </row>
    <row r="544" spans="1:13">
      <c r="A544" s="114" t="s">
        <v>546</v>
      </c>
    </row>
    <row r="547" spans="2:14">
      <c r="B547" s="685" t="str">
        <f>開票立会人入力シート!D14</f>
        <v>令和-118年1月0日</v>
      </c>
      <c r="C547" s="686"/>
      <c r="D547" s="686"/>
    </row>
    <row r="550" spans="2:14">
      <c r="B550" s="289" t="s">
        <v>929</v>
      </c>
      <c r="J550" s="141">
        <f>入力シート!C29</f>
        <v>0</v>
      </c>
      <c r="N550" s="114" t="s">
        <v>547</v>
      </c>
    </row>
    <row r="551" spans="2:14">
      <c r="I551" s="141"/>
    </row>
    <row r="553" spans="2:14" ht="21">
      <c r="D553" s="133"/>
      <c r="E553" s="133"/>
      <c r="F553" s="134" t="s">
        <v>517</v>
      </c>
      <c r="G553" s="133"/>
      <c r="I553" s="681">
        <f>入力シート!C8</f>
        <v>0</v>
      </c>
      <c r="J553" s="681"/>
      <c r="K553" s="682">
        <f>入力シート!C10</f>
        <v>0</v>
      </c>
      <c r="L553" s="682"/>
    </row>
    <row r="554" spans="2:14" ht="21">
      <c r="D554" s="133"/>
      <c r="E554" s="133"/>
      <c r="F554" s="134"/>
      <c r="G554" s="133"/>
      <c r="I554" s="135"/>
      <c r="J554" s="135"/>
      <c r="K554" s="136"/>
      <c r="L554" s="136"/>
    </row>
    <row r="555" spans="2:14" ht="21">
      <c r="D555" s="133"/>
      <c r="E555" s="133"/>
      <c r="F555" s="134"/>
      <c r="G555" s="133"/>
      <c r="I555" s="135"/>
      <c r="J555" s="135"/>
      <c r="K555" s="136"/>
      <c r="L555" s="136"/>
    </row>
    <row r="556" spans="2:14">
      <c r="B556" s="688" t="str">
        <f>開票立会人入力シート!B14</f>
        <v>今別町</v>
      </c>
      <c r="C556" s="688"/>
      <c r="D556" s="155" t="s">
        <v>560</v>
      </c>
      <c r="E556" s="133"/>
      <c r="F556" s="134"/>
      <c r="G556" s="133"/>
      <c r="H556" s="140" t="s">
        <v>498</v>
      </c>
      <c r="J556" s="156"/>
      <c r="L556" s="153"/>
    </row>
    <row r="561" spans="1:14">
      <c r="A561" s="289" t="s">
        <v>802</v>
      </c>
    </row>
    <row r="562" spans="1:14">
      <c r="A562" s="289" t="s">
        <v>803</v>
      </c>
    </row>
    <row r="563" spans="1:14">
      <c r="A563" s="289" t="s">
        <v>806</v>
      </c>
    </row>
    <row r="564" spans="1:14">
      <c r="A564" s="289" t="s">
        <v>807</v>
      </c>
    </row>
    <row r="565" spans="1:14">
      <c r="N565" s="138" t="s">
        <v>439</v>
      </c>
    </row>
    <row r="569" spans="1:14" ht="28.5">
      <c r="A569" s="675" t="s">
        <v>552</v>
      </c>
      <c r="B569" s="675"/>
      <c r="C569" s="675"/>
      <c r="D569" s="675"/>
      <c r="E569" s="675"/>
      <c r="F569" s="675"/>
      <c r="G569" s="675"/>
      <c r="H569" s="675"/>
      <c r="I569" s="675"/>
      <c r="J569" s="675"/>
      <c r="K569" s="675"/>
      <c r="L569" s="675"/>
      <c r="M569" s="675"/>
      <c r="N569" s="675"/>
    </row>
    <row r="573" spans="1:14">
      <c r="G573" s="114" t="s">
        <v>541</v>
      </c>
    </row>
    <row r="575" spans="1:14" ht="18.75">
      <c r="G575" s="114" t="s">
        <v>516</v>
      </c>
      <c r="H575" s="142"/>
      <c r="I575" s="394">
        <f>開票立会人入力シート!K15</f>
        <v>0</v>
      </c>
      <c r="J575" s="142"/>
      <c r="K575" s="142"/>
    </row>
    <row r="576" spans="1:14" ht="18.75">
      <c r="H576" s="142"/>
      <c r="I576" s="142"/>
      <c r="J576" s="142"/>
      <c r="K576" s="142"/>
    </row>
    <row r="577" spans="1:13" ht="18.75">
      <c r="G577" s="114" t="s">
        <v>466</v>
      </c>
      <c r="H577" s="142"/>
      <c r="I577" s="141">
        <f>開票立会人入力シート!H15</f>
        <v>0</v>
      </c>
      <c r="J577" s="142"/>
      <c r="K577" s="141">
        <f>開票立会人入力シート!J15</f>
        <v>0</v>
      </c>
    </row>
    <row r="578" spans="1:13" ht="18.75">
      <c r="H578" s="142"/>
      <c r="I578" s="141"/>
      <c r="J578" s="142"/>
      <c r="K578" s="142"/>
    </row>
    <row r="579" spans="1:13">
      <c r="G579" s="114" t="s">
        <v>517</v>
      </c>
      <c r="I579" s="141">
        <f>開票立会人入力シート!G15</f>
        <v>0</v>
      </c>
      <c r="J579" s="141"/>
      <c r="K579" s="141">
        <f>開票立会人入力シート!I15</f>
        <v>0</v>
      </c>
    </row>
    <row r="580" spans="1:13">
      <c r="I580" s="141"/>
      <c r="J580" s="141"/>
      <c r="K580" s="141"/>
    </row>
    <row r="581" spans="1:13">
      <c r="H581" s="144" t="s">
        <v>545</v>
      </c>
      <c r="I581" s="691" t="str">
        <f>開票立会人入力シート!R15</f>
        <v>S//</v>
      </c>
      <c r="J581" s="692"/>
      <c r="K581" s="692"/>
      <c r="L581" s="144" t="s">
        <v>544</v>
      </c>
      <c r="M581" s="145"/>
    </row>
    <row r="583" spans="1:13" ht="18.75">
      <c r="G583" s="142"/>
    </row>
    <row r="585" spans="1:13">
      <c r="A585" s="114" t="s">
        <v>542</v>
      </c>
      <c r="C585" s="141" t="str">
        <f>入力シート!C1</f>
        <v>令和5年6月4日執行青森県知事選挙</v>
      </c>
    </row>
    <row r="586" spans="1:13">
      <c r="C586" s="141"/>
    </row>
    <row r="587" spans="1:13" ht="18.75">
      <c r="G587" s="142"/>
      <c r="J587" s="142"/>
    </row>
    <row r="588" spans="1:13" ht="18.75">
      <c r="A588" s="114" t="s">
        <v>553</v>
      </c>
      <c r="F588" s="141" t="str">
        <f>開票立会人入力シート!B15</f>
        <v>蓬田村</v>
      </c>
      <c r="G588" s="142"/>
      <c r="H588" s="114" t="s">
        <v>554</v>
      </c>
      <c r="J588" s="142"/>
    </row>
    <row r="589" spans="1:13" ht="18.75">
      <c r="G589" s="142"/>
      <c r="J589" s="142"/>
    </row>
    <row r="591" spans="1:13">
      <c r="A591" s="114" t="s">
        <v>546</v>
      </c>
    </row>
    <row r="594" spans="1:14">
      <c r="B594" s="685" t="str">
        <f>開票立会人入力シート!D15</f>
        <v>令和-118年1月0日</v>
      </c>
      <c r="C594" s="686"/>
      <c r="D594" s="686"/>
    </row>
    <row r="597" spans="1:14">
      <c r="B597" s="289" t="s">
        <v>929</v>
      </c>
      <c r="J597" s="141">
        <f>入力シート!C29</f>
        <v>0</v>
      </c>
      <c r="N597" s="114" t="s">
        <v>547</v>
      </c>
    </row>
    <row r="598" spans="1:14">
      <c r="I598" s="141"/>
    </row>
    <row r="600" spans="1:14" ht="21">
      <c r="D600" s="133"/>
      <c r="E600" s="133"/>
      <c r="F600" s="134" t="s">
        <v>517</v>
      </c>
      <c r="G600" s="133"/>
      <c r="I600" s="681">
        <f>入力シート!C8</f>
        <v>0</v>
      </c>
      <c r="J600" s="681"/>
      <c r="K600" s="682">
        <f>入力シート!C10</f>
        <v>0</v>
      </c>
      <c r="L600" s="682"/>
    </row>
    <row r="601" spans="1:14" ht="21">
      <c r="D601" s="133"/>
      <c r="E601" s="133"/>
      <c r="F601" s="134"/>
      <c r="G601" s="133"/>
      <c r="I601" s="135"/>
      <c r="J601" s="135"/>
      <c r="K601" s="136"/>
      <c r="L601" s="136"/>
    </row>
    <row r="602" spans="1:14" ht="21">
      <c r="D602" s="133"/>
      <c r="E602" s="133"/>
      <c r="F602" s="134"/>
      <c r="G602" s="133"/>
      <c r="I602" s="135"/>
      <c r="J602" s="135"/>
      <c r="K602" s="136"/>
      <c r="L602" s="136"/>
    </row>
    <row r="603" spans="1:14">
      <c r="B603" s="688" t="str">
        <f>開票立会人入力シート!B15</f>
        <v>蓬田村</v>
      </c>
      <c r="C603" s="688"/>
      <c r="D603" s="155" t="s">
        <v>560</v>
      </c>
      <c r="E603" s="133"/>
      <c r="F603" s="134"/>
      <c r="G603" s="133"/>
      <c r="H603" s="140" t="s">
        <v>498</v>
      </c>
      <c r="J603" s="156"/>
      <c r="L603" s="153"/>
    </row>
    <row r="608" spans="1:14">
      <c r="A608" s="289" t="s">
        <v>802</v>
      </c>
    </row>
    <row r="609" spans="1:14">
      <c r="A609" s="289" t="s">
        <v>803</v>
      </c>
    </row>
    <row r="610" spans="1:14">
      <c r="A610" s="289" t="s">
        <v>806</v>
      </c>
    </row>
    <row r="611" spans="1:14">
      <c r="A611" s="289" t="s">
        <v>807</v>
      </c>
    </row>
    <row r="612" spans="1:14">
      <c r="N612" s="138" t="s">
        <v>439</v>
      </c>
    </row>
    <row r="616" spans="1:14" ht="28.5">
      <c r="A616" s="675" t="s">
        <v>552</v>
      </c>
      <c r="B616" s="675"/>
      <c r="C616" s="675"/>
      <c r="D616" s="675"/>
      <c r="E616" s="675"/>
      <c r="F616" s="675"/>
      <c r="G616" s="675"/>
      <c r="H616" s="675"/>
      <c r="I616" s="675"/>
      <c r="J616" s="675"/>
      <c r="K616" s="675"/>
      <c r="L616" s="675"/>
      <c r="M616" s="675"/>
      <c r="N616" s="675"/>
    </row>
    <row r="620" spans="1:14">
      <c r="G620" s="114" t="s">
        <v>541</v>
      </c>
    </row>
    <row r="622" spans="1:14" ht="18.75">
      <c r="G622" s="114" t="s">
        <v>516</v>
      </c>
      <c r="H622" s="142"/>
      <c r="I622" s="394">
        <f>開票立会人入力シート!K16</f>
        <v>0</v>
      </c>
      <c r="J622" s="142"/>
      <c r="K622" s="142"/>
    </row>
    <row r="623" spans="1:14" ht="18.75">
      <c r="H623" s="142"/>
      <c r="I623" s="142"/>
      <c r="J623" s="142"/>
      <c r="K623" s="142"/>
    </row>
    <row r="624" spans="1:14" ht="18.75">
      <c r="G624" s="114" t="s">
        <v>466</v>
      </c>
      <c r="H624" s="142"/>
      <c r="I624" s="141">
        <f>開票立会人入力シート!H16</f>
        <v>0</v>
      </c>
      <c r="J624" s="142"/>
      <c r="K624" s="141">
        <f>開票立会人入力シート!J16</f>
        <v>0</v>
      </c>
    </row>
    <row r="625" spans="1:13" ht="18.75">
      <c r="H625" s="142"/>
      <c r="I625" s="141"/>
      <c r="J625" s="142"/>
      <c r="K625" s="142"/>
    </row>
    <row r="626" spans="1:13">
      <c r="G626" s="114" t="s">
        <v>517</v>
      </c>
      <c r="I626" s="141">
        <f>開票立会人入力シート!G16</f>
        <v>0</v>
      </c>
      <c r="J626" s="141"/>
      <c r="K626" s="141">
        <f>開票立会人入力シート!I16</f>
        <v>0</v>
      </c>
    </row>
    <row r="627" spans="1:13">
      <c r="I627" s="141"/>
      <c r="J627" s="141"/>
      <c r="K627" s="141"/>
    </row>
    <row r="628" spans="1:13">
      <c r="H628" s="144" t="s">
        <v>545</v>
      </c>
      <c r="I628" s="691" t="str">
        <f>開票立会人入力シート!R16</f>
        <v>S//</v>
      </c>
      <c r="J628" s="692"/>
      <c r="K628" s="692"/>
      <c r="L628" s="144" t="s">
        <v>544</v>
      </c>
      <c r="M628" s="145"/>
    </row>
    <row r="630" spans="1:13" ht="18.75">
      <c r="G630" s="142"/>
    </row>
    <row r="632" spans="1:13">
      <c r="A632" s="114" t="s">
        <v>542</v>
      </c>
      <c r="C632" s="141" t="str">
        <f>入力シート!C1</f>
        <v>令和5年6月4日執行青森県知事選挙</v>
      </c>
    </row>
    <row r="633" spans="1:13">
      <c r="C633" s="141"/>
    </row>
    <row r="634" spans="1:13" ht="18.75">
      <c r="G634" s="142"/>
      <c r="J634" s="142"/>
    </row>
    <row r="635" spans="1:13" ht="18.75">
      <c r="A635" s="114" t="s">
        <v>553</v>
      </c>
      <c r="F635" s="141" t="str">
        <f>開票立会人入力シート!B16</f>
        <v>外ヶ浜町</v>
      </c>
      <c r="G635" s="142"/>
      <c r="H635" s="114" t="s">
        <v>554</v>
      </c>
      <c r="J635" s="142"/>
    </row>
    <row r="636" spans="1:13" ht="18.75">
      <c r="G636" s="142"/>
      <c r="J636" s="142"/>
    </row>
    <row r="638" spans="1:13">
      <c r="A638" s="114" t="s">
        <v>546</v>
      </c>
    </row>
    <row r="641" spans="1:14">
      <c r="B641" s="685" t="str">
        <f>開票立会人入力シート!D16</f>
        <v>令和-118年1月0日</v>
      </c>
      <c r="C641" s="686"/>
      <c r="D641" s="686"/>
    </row>
    <row r="644" spans="1:14">
      <c r="B644" s="289" t="s">
        <v>929</v>
      </c>
      <c r="J644" s="141">
        <f>入力シート!C29</f>
        <v>0</v>
      </c>
      <c r="N644" s="114" t="s">
        <v>547</v>
      </c>
    </row>
    <row r="645" spans="1:14">
      <c r="I645" s="141"/>
    </row>
    <row r="647" spans="1:14" ht="21">
      <c r="D647" s="133"/>
      <c r="E647" s="133"/>
      <c r="F647" s="134" t="s">
        <v>517</v>
      </c>
      <c r="G647" s="133"/>
      <c r="I647" s="681">
        <f>入力シート!C8</f>
        <v>0</v>
      </c>
      <c r="J647" s="681"/>
      <c r="K647" s="682">
        <f>入力シート!C10</f>
        <v>0</v>
      </c>
      <c r="L647" s="682"/>
    </row>
    <row r="648" spans="1:14" ht="21">
      <c r="D648" s="133"/>
      <c r="E648" s="133"/>
      <c r="F648" s="134"/>
      <c r="G648" s="133"/>
      <c r="I648" s="135"/>
      <c r="J648" s="135"/>
      <c r="K648" s="136"/>
      <c r="L648" s="136"/>
    </row>
    <row r="649" spans="1:14" ht="21">
      <c r="D649" s="133"/>
      <c r="E649" s="133"/>
      <c r="F649" s="134"/>
      <c r="G649" s="133"/>
      <c r="I649" s="135"/>
      <c r="J649" s="135"/>
      <c r="K649" s="136"/>
      <c r="L649" s="136"/>
    </row>
    <row r="650" spans="1:14">
      <c r="B650" s="688" t="str">
        <f>開票立会人入力シート!B16</f>
        <v>外ヶ浜町</v>
      </c>
      <c r="C650" s="688"/>
      <c r="D650" s="155" t="s">
        <v>560</v>
      </c>
      <c r="E650" s="133"/>
      <c r="F650" s="134"/>
      <c r="G650" s="133"/>
      <c r="H650" s="140" t="s">
        <v>498</v>
      </c>
      <c r="J650" s="156"/>
      <c r="L650" s="153"/>
    </row>
    <row r="655" spans="1:14">
      <c r="A655" s="289" t="s">
        <v>802</v>
      </c>
    </row>
    <row r="656" spans="1:14">
      <c r="A656" s="289" t="s">
        <v>803</v>
      </c>
    </row>
    <row r="657" spans="1:14">
      <c r="A657" s="289" t="s">
        <v>806</v>
      </c>
    </row>
    <row r="658" spans="1:14">
      <c r="A658" s="289" t="s">
        <v>807</v>
      </c>
    </row>
    <row r="659" spans="1:14">
      <c r="N659" s="138" t="s">
        <v>439</v>
      </c>
    </row>
    <row r="663" spans="1:14" ht="28.5">
      <c r="A663" s="675" t="s">
        <v>552</v>
      </c>
      <c r="B663" s="675"/>
      <c r="C663" s="675"/>
      <c r="D663" s="675"/>
      <c r="E663" s="675"/>
      <c r="F663" s="675"/>
      <c r="G663" s="675"/>
      <c r="H663" s="675"/>
      <c r="I663" s="675"/>
      <c r="J663" s="675"/>
      <c r="K663" s="675"/>
      <c r="L663" s="675"/>
      <c r="M663" s="675"/>
      <c r="N663" s="675"/>
    </row>
    <row r="667" spans="1:14">
      <c r="G667" s="114" t="s">
        <v>541</v>
      </c>
    </row>
    <row r="669" spans="1:14" ht="18.75">
      <c r="G669" s="114" t="s">
        <v>516</v>
      </c>
      <c r="H669" s="142"/>
      <c r="I669" s="394">
        <f>開票立会人入力シート!K17</f>
        <v>0</v>
      </c>
      <c r="J669" s="142"/>
      <c r="K669" s="142"/>
    </row>
    <row r="670" spans="1:14" ht="18.75">
      <c r="H670" s="142"/>
      <c r="I670" s="142"/>
      <c r="J670" s="142"/>
      <c r="K670" s="142"/>
    </row>
    <row r="671" spans="1:14" ht="18.75">
      <c r="G671" s="114" t="s">
        <v>466</v>
      </c>
      <c r="H671" s="142"/>
      <c r="I671" s="141">
        <f>開票立会人入力シート!H17</f>
        <v>0</v>
      </c>
      <c r="J671" s="142"/>
      <c r="K671" s="141">
        <f>開票立会人入力シート!J17</f>
        <v>0</v>
      </c>
    </row>
    <row r="672" spans="1:14" ht="18.75">
      <c r="H672" s="142"/>
      <c r="I672" s="141"/>
      <c r="J672" s="142"/>
      <c r="K672" s="142"/>
    </row>
    <row r="673" spans="1:13">
      <c r="G673" s="114" t="s">
        <v>517</v>
      </c>
      <c r="I673" s="141">
        <f>開票立会人入力シート!G17</f>
        <v>0</v>
      </c>
      <c r="J673" s="141"/>
      <c r="K673" s="141">
        <f>開票立会人入力シート!I17</f>
        <v>0</v>
      </c>
    </row>
    <row r="674" spans="1:13">
      <c r="I674" s="141"/>
      <c r="J674" s="141"/>
      <c r="K674" s="141"/>
    </row>
    <row r="675" spans="1:13">
      <c r="H675" s="144" t="s">
        <v>545</v>
      </c>
      <c r="I675" s="691" t="str">
        <f>開票立会人入力シート!R17</f>
        <v>S//</v>
      </c>
      <c r="J675" s="692"/>
      <c r="K675" s="692"/>
      <c r="L675" s="144" t="s">
        <v>544</v>
      </c>
      <c r="M675" s="145"/>
    </row>
    <row r="677" spans="1:13" ht="18.75">
      <c r="G677" s="142"/>
    </row>
    <row r="679" spans="1:13">
      <c r="A679" s="114" t="s">
        <v>542</v>
      </c>
      <c r="C679" s="141" t="str">
        <f>入力シート!C1</f>
        <v>令和5年6月4日執行青森県知事選挙</v>
      </c>
    </row>
    <row r="680" spans="1:13">
      <c r="C680" s="141"/>
    </row>
    <row r="681" spans="1:13" ht="18.75">
      <c r="G681" s="142"/>
      <c r="J681" s="142"/>
    </row>
    <row r="682" spans="1:13" ht="18.75">
      <c r="A682" s="114" t="s">
        <v>553</v>
      </c>
      <c r="F682" s="141" t="str">
        <f>開票立会人入力シート!B17</f>
        <v>鰺ヶ沢町</v>
      </c>
      <c r="G682" s="142"/>
      <c r="H682" s="114" t="s">
        <v>554</v>
      </c>
      <c r="J682" s="142"/>
    </row>
    <row r="683" spans="1:13" ht="18.75">
      <c r="G683" s="142"/>
      <c r="J683" s="142"/>
    </row>
    <row r="685" spans="1:13">
      <c r="A685" s="114" t="s">
        <v>546</v>
      </c>
    </row>
    <row r="688" spans="1:13">
      <c r="B688" s="685" t="str">
        <f>開票立会人入力シート!D17</f>
        <v>令和-118年1月0日</v>
      </c>
      <c r="C688" s="686"/>
      <c r="D688" s="686"/>
    </row>
    <row r="691" spans="1:14">
      <c r="B691" s="289" t="s">
        <v>929</v>
      </c>
      <c r="J691" s="141">
        <f>入力シート!C29</f>
        <v>0</v>
      </c>
      <c r="N691" s="114" t="s">
        <v>547</v>
      </c>
    </row>
    <row r="692" spans="1:14">
      <c r="I692" s="141"/>
    </row>
    <row r="694" spans="1:14" ht="21">
      <c r="D694" s="133"/>
      <c r="E694" s="133"/>
      <c r="F694" s="134" t="s">
        <v>517</v>
      </c>
      <c r="G694" s="133"/>
      <c r="I694" s="681">
        <f>入力シート!C8</f>
        <v>0</v>
      </c>
      <c r="J694" s="681"/>
      <c r="K694" s="682">
        <f>入力シート!C10</f>
        <v>0</v>
      </c>
      <c r="L694" s="682"/>
    </row>
    <row r="695" spans="1:14" ht="21">
      <c r="D695" s="133"/>
      <c r="E695" s="133"/>
      <c r="F695" s="134"/>
      <c r="G695" s="133"/>
      <c r="I695" s="135"/>
      <c r="J695" s="135"/>
      <c r="K695" s="136"/>
      <c r="L695" s="136"/>
    </row>
    <row r="696" spans="1:14" ht="21">
      <c r="D696" s="133"/>
      <c r="E696" s="133"/>
      <c r="F696" s="134"/>
      <c r="G696" s="133"/>
      <c r="I696" s="135"/>
      <c r="J696" s="135"/>
      <c r="K696" s="136"/>
      <c r="L696" s="136"/>
    </row>
    <row r="697" spans="1:14">
      <c r="B697" s="688" t="str">
        <f>開票立会人入力シート!B17</f>
        <v>鰺ヶ沢町</v>
      </c>
      <c r="C697" s="688"/>
      <c r="D697" s="155" t="s">
        <v>560</v>
      </c>
      <c r="E697" s="133"/>
      <c r="F697" s="134"/>
      <c r="G697" s="133"/>
      <c r="H697" s="140" t="s">
        <v>498</v>
      </c>
      <c r="J697" s="156"/>
      <c r="L697" s="153"/>
    </row>
    <row r="702" spans="1:14">
      <c r="A702" s="289" t="s">
        <v>802</v>
      </c>
    </row>
    <row r="703" spans="1:14">
      <c r="A703" s="289" t="s">
        <v>803</v>
      </c>
    </row>
    <row r="704" spans="1:14">
      <c r="A704" s="289" t="s">
        <v>806</v>
      </c>
    </row>
    <row r="705" spans="1:14">
      <c r="A705" s="289" t="s">
        <v>807</v>
      </c>
    </row>
    <row r="706" spans="1:14">
      <c r="N706" s="138" t="s">
        <v>439</v>
      </c>
    </row>
    <row r="710" spans="1:14" ht="28.5">
      <c r="A710" s="675" t="s">
        <v>552</v>
      </c>
      <c r="B710" s="675"/>
      <c r="C710" s="675"/>
      <c r="D710" s="675"/>
      <c r="E710" s="675"/>
      <c r="F710" s="675"/>
      <c r="G710" s="675"/>
      <c r="H710" s="675"/>
      <c r="I710" s="675"/>
      <c r="J710" s="675"/>
      <c r="K710" s="675"/>
      <c r="L710" s="675"/>
      <c r="M710" s="675"/>
      <c r="N710" s="675"/>
    </row>
    <row r="714" spans="1:14">
      <c r="G714" s="114" t="s">
        <v>541</v>
      </c>
    </row>
    <row r="716" spans="1:14" ht="18.75">
      <c r="G716" s="114" t="s">
        <v>516</v>
      </c>
      <c r="H716" s="142"/>
      <c r="I716" s="394">
        <f>開票立会人入力シート!K18</f>
        <v>0</v>
      </c>
      <c r="J716" s="142"/>
      <c r="K716" s="142"/>
    </row>
    <row r="717" spans="1:14" ht="18.75">
      <c r="H717" s="142"/>
      <c r="I717" s="142"/>
      <c r="J717" s="142"/>
      <c r="K717" s="142"/>
    </row>
    <row r="718" spans="1:14" ht="18.75">
      <c r="G718" s="114" t="s">
        <v>466</v>
      </c>
      <c r="H718" s="142"/>
      <c r="I718" s="141">
        <f>開票立会人入力シート!H18</f>
        <v>0</v>
      </c>
      <c r="J718" s="142"/>
      <c r="K718" s="141">
        <f>開票立会人入力シート!J18</f>
        <v>0</v>
      </c>
    </row>
    <row r="719" spans="1:14" ht="18.75">
      <c r="H719" s="142"/>
      <c r="I719" s="141"/>
      <c r="J719" s="142"/>
      <c r="K719" s="142"/>
    </row>
    <row r="720" spans="1:14">
      <c r="G720" s="114" t="s">
        <v>517</v>
      </c>
      <c r="I720" s="141">
        <f>開票立会人入力シート!G18</f>
        <v>0</v>
      </c>
      <c r="J720" s="141"/>
      <c r="K720" s="141">
        <f>開票立会人入力シート!I18</f>
        <v>0</v>
      </c>
    </row>
    <row r="721" spans="1:13">
      <c r="I721" s="141"/>
      <c r="J721" s="141"/>
      <c r="K721" s="141"/>
    </row>
    <row r="722" spans="1:13">
      <c r="H722" s="144" t="s">
        <v>545</v>
      </c>
      <c r="I722" s="691" t="str">
        <f>開票立会人入力シート!R18</f>
        <v>S//</v>
      </c>
      <c r="J722" s="692"/>
      <c r="K722" s="692"/>
      <c r="L722" s="144" t="s">
        <v>544</v>
      </c>
      <c r="M722" s="145"/>
    </row>
    <row r="724" spans="1:13" ht="18.75">
      <c r="G724" s="142"/>
    </row>
    <row r="726" spans="1:13">
      <c r="A726" s="114" t="s">
        <v>542</v>
      </c>
      <c r="C726" s="141" t="str">
        <f>入力シート!C1</f>
        <v>令和5年6月4日執行青森県知事選挙</v>
      </c>
    </row>
    <row r="727" spans="1:13">
      <c r="C727" s="141"/>
    </row>
    <row r="728" spans="1:13" ht="18.75">
      <c r="G728" s="142"/>
      <c r="J728" s="142"/>
    </row>
    <row r="729" spans="1:13" ht="18.75">
      <c r="A729" s="114" t="s">
        <v>553</v>
      </c>
      <c r="F729" s="141" t="str">
        <f>開票立会人入力シート!B18</f>
        <v>深浦町</v>
      </c>
      <c r="G729" s="142"/>
      <c r="H729" s="114" t="s">
        <v>554</v>
      </c>
      <c r="J729" s="142"/>
    </row>
    <row r="730" spans="1:13" ht="18.75">
      <c r="G730" s="142"/>
      <c r="J730" s="142"/>
    </row>
    <row r="732" spans="1:13">
      <c r="A732" s="114" t="s">
        <v>546</v>
      </c>
    </row>
    <row r="735" spans="1:13">
      <c r="B735" s="685" t="str">
        <f>開票立会人入力シート!D18</f>
        <v>令和-118年1月0日</v>
      </c>
      <c r="C735" s="686"/>
      <c r="D735" s="686"/>
    </row>
    <row r="738" spans="1:14">
      <c r="B738" s="289" t="s">
        <v>929</v>
      </c>
      <c r="J738" s="141">
        <f>入力シート!C29</f>
        <v>0</v>
      </c>
      <c r="N738" s="114" t="s">
        <v>547</v>
      </c>
    </row>
    <row r="739" spans="1:14">
      <c r="I739" s="141"/>
    </row>
    <row r="741" spans="1:14" ht="21">
      <c r="D741" s="133"/>
      <c r="E741" s="133"/>
      <c r="F741" s="134" t="s">
        <v>517</v>
      </c>
      <c r="G741" s="133"/>
      <c r="I741" s="681">
        <f>入力シート!C8</f>
        <v>0</v>
      </c>
      <c r="J741" s="681"/>
      <c r="K741" s="682">
        <f>入力シート!C10</f>
        <v>0</v>
      </c>
      <c r="L741" s="682"/>
    </row>
    <row r="742" spans="1:14" ht="21">
      <c r="D742" s="133"/>
      <c r="E742" s="133"/>
      <c r="F742" s="134"/>
      <c r="G742" s="133"/>
      <c r="I742" s="135"/>
      <c r="J742" s="135"/>
      <c r="K742" s="136"/>
      <c r="L742" s="136"/>
    </row>
    <row r="743" spans="1:14" ht="21">
      <c r="D743" s="133"/>
      <c r="E743" s="133"/>
      <c r="F743" s="134"/>
      <c r="G743" s="133"/>
      <c r="I743" s="135"/>
      <c r="J743" s="135"/>
      <c r="K743" s="136"/>
      <c r="L743" s="136"/>
    </row>
    <row r="744" spans="1:14">
      <c r="B744" s="688" t="str">
        <f>開票立会人入力シート!B18</f>
        <v>深浦町</v>
      </c>
      <c r="C744" s="688"/>
      <c r="D744" s="155" t="s">
        <v>560</v>
      </c>
      <c r="E744" s="133"/>
      <c r="F744" s="134"/>
      <c r="G744" s="133"/>
      <c r="H744" s="140" t="s">
        <v>498</v>
      </c>
      <c r="J744" s="156"/>
      <c r="L744" s="153"/>
    </row>
    <row r="749" spans="1:14">
      <c r="A749" s="289" t="s">
        <v>802</v>
      </c>
    </row>
    <row r="750" spans="1:14">
      <c r="A750" s="289" t="s">
        <v>803</v>
      </c>
    </row>
    <row r="751" spans="1:14">
      <c r="A751" s="289" t="s">
        <v>806</v>
      </c>
    </row>
    <row r="752" spans="1:14">
      <c r="A752" s="289" t="s">
        <v>807</v>
      </c>
    </row>
    <row r="753" spans="1:14">
      <c r="N753" s="138" t="s">
        <v>439</v>
      </c>
    </row>
    <row r="757" spans="1:14" ht="28.5">
      <c r="A757" s="675" t="s">
        <v>552</v>
      </c>
      <c r="B757" s="675"/>
      <c r="C757" s="675"/>
      <c r="D757" s="675"/>
      <c r="E757" s="675"/>
      <c r="F757" s="675"/>
      <c r="G757" s="675"/>
      <c r="H757" s="675"/>
      <c r="I757" s="675"/>
      <c r="J757" s="675"/>
      <c r="K757" s="675"/>
      <c r="L757" s="675"/>
      <c r="M757" s="675"/>
      <c r="N757" s="675"/>
    </row>
    <row r="761" spans="1:14">
      <c r="G761" s="114" t="s">
        <v>541</v>
      </c>
    </row>
    <row r="763" spans="1:14" ht="18.75">
      <c r="G763" s="114" t="s">
        <v>516</v>
      </c>
      <c r="H763" s="142"/>
      <c r="I763" s="394">
        <f>開票立会人入力シート!K19</f>
        <v>0</v>
      </c>
      <c r="J763" s="142"/>
      <c r="K763" s="142"/>
    </row>
    <row r="764" spans="1:14" ht="18.75">
      <c r="H764" s="142"/>
      <c r="I764" s="142"/>
      <c r="J764" s="142"/>
      <c r="K764" s="142"/>
    </row>
    <row r="765" spans="1:14" ht="18.75">
      <c r="G765" s="114" t="s">
        <v>466</v>
      </c>
      <c r="H765" s="142"/>
      <c r="I765" s="141">
        <f>開票立会人入力シート!H19</f>
        <v>0</v>
      </c>
      <c r="J765" s="142"/>
      <c r="K765" s="141">
        <f>開票立会人入力シート!J19</f>
        <v>0</v>
      </c>
    </row>
    <row r="766" spans="1:14" ht="18.75">
      <c r="H766" s="142"/>
      <c r="I766" s="141"/>
      <c r="J766" s="142"/>
      <c r="K766" s="142"/>
    </row>
    <row r="767" spans="1:14">
      <c r="G767" s="114" t="s">
        <v>517</v>
      </c>
      <c r="I767" s="141">
        <f>開票立会人入力シート!G19</f>
        <v>0</v>
      </c>
      <c r="J767" s="141"/>
      <c r="K767" s="141">
        <f>開票立会人入力シート!I19</f>
        <v>0</v>
      </c>
    </row>
    <row r="768" spans="1:14">
      <c r="I768" s="141"/>
      <c r="J768" s="141"/>
      <c r="K768" s="141"/>
    </row>
    <row r="769" spans="1:13">
      <c r="H769" s="144" t="s">
        <v>545</v>
      </c>
      <c r="I769" s="691" t="str">
        <f>開票立会人入力シート!R19</f>
        <v>S//</v>
      </c>
      <c r="J769" s="692"/>
      <c r="K769" s="692"/>
      <c r="L769" s="144" t="s">
        <v>544</v>
      </c>
      <c r="M769" s="145"/>
    </row>
    <row r="771" spans="1:13" ht="18.75">
      <c r="G771" s="142"/>
    </row>
    <row r="773" spans="1:13">
      <c r="A773" s="114" t="s">
        <v>542</v>
      </c>
      <c r="C773" s="141" t="str">
        <f>入力シート!C1</f>
        <v>令和5年6月4日執行青森県知事選挙</v>
      </c>
    </row>
    <row r="774" spans="1:13">
      <c r="C774" s="141"/>
    </row>
    <row r="775" spans="1:13" ht="18.75">
      <c r="G775" s="142"/>
      <c r="J775" s="142"/>
    </row>
    <row r="776" spans="1:13" ht="18.75">
      <c r="A776" s="114" t="s">
        <v>553</v>
      </c>
      <c r="F776" s="141" t="str">
        <f>開票立会人入力シート!B19</f>
        <v>西目屋村</v>
      </c>
      <c r="G776" s="142"/>
      <c r="H776" s="114" t="s">
        <v>554</v>
      </c>
      <c r="J776" s="142"/>
    </row>
    <row r="777" spans="1:13" ht="18.75">
      <c r="G777" s="142"/>
      <c r="J777" s="142"/>
    </row>
    <row r="779" spans="1:13">
      <c r="A779" s="114" t="s">
        <v>546</v>
      </c>
    </row>
    <row r="782" spans="1:13">
      <c r="B782" s="685" t="str">
        <f>開票立会人入力シート!D19</f>
        <v>令和-118年1月0日</v>
      </c>
      <c r="C782" s="686"/>
      <c r="D782" s="686"/>
    </row>
    <row r="785" spans="1:14">
      <c r="B785" s="289" t="s">
        <v>929</v>
      </c>
      <c r="J785" s="141">
        <f>入力シート!C29</f>
        <v>0</v>
      </c>
      <c r="N785" s="114" t="s">
        <v>547</v>
      </c>
    </row>
    <row r="786" spans="1:14">
      <c r="I786" s="141"/>
    </row>
    <row r="788" spans="1:14" ht="21">
      <c r="D788" s="133"/>
      <c r="E788" s="133"/>
      <c r="F788" s="134" t="s">
        <v>517</v>
      </c>
      <c r="G788" s="133"/>
      <c r="I788" s="681">
        <f>入力シート!C8</f>
        <v>0</v>
      </c>
      <c r="J788" s="681"/>
      <c r="K788" s="682">
        <f>入力シート!C10</f>
        <v>0</v>
      </c>
      <c r="L788" s="682"/>
    </row>
    <row r="789" spans="1:14" ht="21">
      <c r="D789" s="133"/>
      <c r="E789" s="133"/>
      <c r="F789" s="134"/>
      <c r="G789" s="133"/>
      <c r="I789" s="135"/>
      <c r="J789" s="135"/>
      <c r="K789" s="136"/>
      <c r="L789" s="136"/>
    </row>
    <row r="790" spans="1:14" ht="21">
      <c r="D790" s="133"/>
      <c r="E790" s="133"/>
      <c r="F790" s="134"/>
      <c r="G790" s="133"/>
      <c r="I790" s="135"/>
      <c r="J790" s="135"/>
      <c r="K790" s="136"/>
      <c r="L790" s="136"/>
    </row>
    <row r="791" spans="1:14">
      <c r="B791" s="688" t="str">
        <f>開票立会人入力シート!B19</f>
        <v>西目屋村</v>
      </c>
      <c r="C791" s="688"/>
      <c r="D791" s="155" t="s">
        <v>560</v>
      </c>
      <c r="E791" s="133"/>
      <c r="F791" s="134"/>
      <c r="G791" s="133"/>
      <c r="H791" s="140" t="s">
        <v>498</v>
      </c>
      <c r="J791" s="156"/>
      <c r="L791" s="153"/>
    </row>
    <row r="796" spans="1:14">
      <c r="A796" s="289" t="s">
        <v>802</v>
      </c>
    </row>
    <row r="797" spans="1:14">
      <c r="A797" s="289" t="s">
        <v>803</v>
      </c>
    </row>
    <row r="798" spans="1:14">
      <c r="A798" s="289" t="s">
        <v>806</v>
      </c>
    </row>
    <row r="799" spans="1:14">
      <c r="A799" s="289" t="s">
        <v>807</v>
      </c>
    </row>
    <row r="800" spans="1:14">
      <c r="N800" s="138" t="s">
        <v>439</v>
      </c>
    </row>
    <row r="804" spans="1:14" ht="28.5">
      <c r="A804" s="675" t="s">
        <v>552</v>
      </c>
      <c r="B804" s="675"/>
      <c r="C804" s="675"/>
      <c r="D804" s="675"/>
      <c r="E804" s="675"/>
      <c r="F804" s="675"/>
      <c r="G804" s="675"/>
      <c r="H804" s="675"/>
      <c r="I804" s="675"/>
      <c r="J804" s="675"/>
      <c r="K804" s="675"/>
      <c r="L804" s="675"/>
      <c r="M804" s="675"/>
      <c r="N804" s="675"/>
    </row>
    <row r="808" spans="1:14">
      <c r="G808" s="114" t="s">
        <v>541</v>
      </c>
    </row>
    <row r="810" spans="1:14" ht="18.75">
      <c r="G810" s="114" t="s">
        <v>516</v>
      </c>
      <c r="H810" s="142"/>
      <c r="I810" s="394">
        <f>開票立会人入力シート!K20</f>
        <v>0</v>
      </c>
      <c r="J810" s="142"/>
      <c r="K810" s="142"/>
    </row>
    <row r="811" spans="1:14" ht="18.75">
      <c r="H811" s="142"/>
      <c r="I811" s="142"/>
      <c r="J811" s="142"/>
      <c r="K811" s="142"/>
    </row>
    <row r="812" spans="1:14" ht="18.75">
      <c r="G812" s="114" t="s">
        <v>466</v>
      </c>
      <c r="H812" s="142"/>
      <c r="I812" s="141">
        <f>開票立会人入力シート!H20</f>
        <v>0</v>
      </c>
      <c r="J812" s="142"/>
      <c r="K812" s="141">
        <f>開票立会人入力シート!J20</f>
        <v>0</v>
      </c>
    </row>
    <row r="813" spans="1:14" ht="18.75">
      <c r="H813" s="142"/>
      <c r="I813" s="141"/>
      <c r="J813" s="142"/>
      <c r="K813" s="142"/>
    </row>
    <row r="814" spans="1:14">
      <c r="G814" s="114" t="s">
        <v>517</v>
      </c>
      <c r="I814" s="141">
        <f>開票立会人入力シート!G20</f>
        <v>0</v>
      </c>
      <c r="J814" s="141"/>
      <c r="K814" s="141">
        <f>開票立会人入力シート!I20</f>
        <v>0</v>
      </c>
    </row>
    <row r="815" spans="1:14">
      <c r="I815" s="141"/>
      <c r="J815" s="141"/>
      <c r="K815" s="141"/>
    </row>
    <row r="816" spans="1:14">
      <c r="H816" s="144" t="s">
        <v>545</v>
      </c>
      <c r="I816" s="691" t="str">
        <f>開票立会人入力シート!R20</f>
        <v>S//</v>
      </c>
      <c r="J816" s="692"/>
      <c r="K816" s="692"/>
      <c r="L816" s="144" t="s">
        <v>544</v>
      </c>
      <c r="M816" s="145"/>
    </row>
    <row r="818" spans="1:14" ht="18.75">
      <c r="G818" s="142"/>
    </row>
    <row r="820" spans="1:14">
      <c r="A820" s="114" t="s">
        <v>542</v>
      </c>
      <c r="C820" s="141" t="str">
        <f>入力シート!C1</f>
        <v>令和5年6月4日執行青森県知事選挙</v>
      </c>
    </row>
    <row r="821" spans="1:14">
      <c r="C821" s="141"/>
    </row>
    <row r="822" spans="1:14" ht="18.75">
      <c r="G822" s="142"/>
      <c r="J822" s="142"/>
    </row>
    <row r="823" spans="1:14" ht="18.75">
      <c r="A823" s="114" t="s">
        <v>553</v>
      </c>
      <c r="F823" s="141" t="str">
        <f>開票立会人入力シート!B20</f>
        <v>藤崎町</v>
      </c>
      <c r="G823" s="142"/>
      <c r="H823" s="114" t="s">
        <v>554</v>
      </c>
      <c r="J823" s="142"/>
    </row>
    <row r="824" spans="1:14" ht="18.75">
      <c r="G824" s="142"/>
      <c r="J824" s="142"/>
    </row>
    <row r="826" spans="1:14">
      <c r="A826" s="114" t="s">
        <v>546</v>
      </c>
    </row>
    <row r="829" spans="1:14">
      <c r="B829" s="685" t="str">
        <f>開票立会人入力シート!D20</f>
        <v>令和-118年1月0日</v>
      </c>
      <c r="C829" s="686"/>
      <c r="D829" s="686"/>
    </row>
    <row r="832" spans="1:14">
      <c r="B832" s="289" t="s">
        <v>929</v>
      </c>
      <c r="J832" s="141">
        <f>入力シート!C29</f>
        <v>0</v>
      </c>
      <c r="N832" s="114" t="s">
        <v>547</v>
      </c>
    </row>
    <row r="833" spans="1:14">
      <c r="I833" s="141"/>
    </row>
    <row r="835" spans="1:14" ht="21">
      <c r="D835" s="133"/>
      <c r="E835" s="133"/>
      <c r="F835" s="134" t="s">
        <v>517</v>
      </c>
      <c r="G835" s="133"/>
      <c r="I835" s="681">
        <f>入力シート!C8</f>
        <v>0</v>
      </c>
      <c r="J835" s="681"/>
      <c r="K835" s="682">
        <f>入力シート!C10</f>
        <v>0</v>
      </c>
      <c r="L835" s="682"/>
    </row>
    <row r="836" spans="1:14" ht="21">
      <c r="D836" s="133"/>
      <c r="E836" s="133"/>
      <c r="F836" s="134"/>
      <c r="G836" s="133"/>
      <c r="I836" s="135"/>
      <c r="J836" s="135"/>
      <c r="K836" s="136"/>
      <c r="L836" s="136"/>
    </row>
    <row r="837" spans="1:14" ht="21">
      <c r="D837" s="133"/>
      <c r="E837" s="133"/>
      <c r="F837" s="134"/>
      <c r="G837" s="133"/>
      <c r="I837" s="135"/>
      <c r="J837" s="135"/>
      <c r="K837" s="136"/>
      <c r="L837" s="136"/>
    </row>
    <row r="838" spans="1:14">
      <c r="B838" s="688" t="str">
        <f>開票立会人入力シート!B20</f>
        <v>藤崎町</v>
      </c>
      <c r="C838" s="688"/>
      <c r="D838" s="155" t="s">
        <v>560</v>
      </c>
      <c r="E838" s="133"/>
      <c r="F838" s="134"/>
      <c r="G838" s="133"/>
      <c r="H838" s="140" t="s">
        <v>498</v>
      </c>
      <c r="J838" s="156"/>
      <c r="L838" s="153"/>
    </row>
    <row r="843" spans="1:14">
      <c r="A843" s="289" t="s">
        <v>802</v>
      </c>
    </row>
    <row r="844" spans="1:14">
      <c r="A844" s="289" t="s">
        <v>803</v>
      </c>
    </row>
    <row r="845" spans="1:14">
      <c r="A845" s="289" t="s">
        <v>806</v>
      </c>
    </row>
    <row r="846" spans="1:14">
      <c r="A846" s="289" t="s">
        <v>807</v>
      </c>
    </row>
    <row r="847" spans="1:14">
      <c r="N847" s="138" t="s">
        <v>439</v>
      </c>
    </row>
    <row r="851" spans="1:14" ht="28.5">
      <c r="A851" s="675" t="s">
        <v>552</v>
      </c>
      <c r="B851" s="675"/>
      <c r="C851" s="675"/>
      <c r="D851" s="675"/>
      <c r="E851" s="675"/>
      <c r="F851" s="675"/>
      <c r="G851" s="675"/>
      <c r="H851" s="675"/>
      <c r="I851" s="675"/>
      <c r="J851" s="675"/>
      <c r="K851" s="675"/>
      <c r="L851" s="675"/>
      <c r="M851" s="675"/>
      <c r="N851" s="675"/>
    </row>
    <row r="855" spans="1:14">
      <c r="G855" s="114" t="s">
        <v>541</v>
      </c>
    </row>
    <row r="857" spans="1:14" ht="18.75">
      <c r="G857" s="114" t="s">
        <v>516</v>
      </c>
      <c r="H857" s="142"/>
      <c r="I857" s="394">
        <f>開票立会人入力シート!K21</f>
        <v>0</v>
      </c>
      <c r="J857" s="142"/>
      <c r="K857" s="142"/>
    </row>
    <row r="858" spans="1:14" ht="18.75">
      <c r="H858" s="142"/>
      <c r="I858" s="142"/>
      <c r="J858" s="142"/>
      <c r="K858" s="142"/>
    </row>
    <row r="859" spans="1:14" ht="18.75">
      <c r="G859" s="114" t="s">
        <v>466</v>
      </c>
      <c r="H859" s="142"/>
      <c r="I859" s="141">
        <f>開票立会人入力シート!H21</f>
        <v>0</v>
      </c>
      <c r="J859" s="142"/>
      <c r="K859" s="141">
        <f>開票立会人入力シート!J21</f>
        <v>0</v>
      </c>
    </row>
    <row r="860" spans="1:14" ht="18.75">
      <c r="H860" s="142"/>
      <c r="I860" s="141"/>
      <c r="J860" s="142"/>
      <c r="K860" s="142"/>
    </row>
    <row r="861" spans="1:14">
      <c r="G861" s="114" t="s">
        <v>517</v>
      </c>
      <c r="I861" s="141">
        <f>開票立会人入力シート!G21</f>
        <v>0</v>
      </c>
      <c r="J861" s="141"/>
      <c r="K861" s="141">
        <f>開票立会人入力シート!I21</f>
        <v>0</v>
      </c>
    </row>
    <row r="862" spans="1:14">
      <c r="I862" s="141"/>
      <c r="J862" s="141"/>
      <c r="K862" s="141"/>
    </row>
    <row r="863" spans="1:14">
      <c r="H863" s="144" t="s">
        <v>545</v>
      </c>
      <c r="I863" s="691" t="str">
        <f>開票立会人入力シート!R21</f>
        <v>S//</v>
      </c>
      <c r="J863" s="692"/>
      <c r="K863" s="692"/>
      <c r="L863" s="144" t="s">
        <v>544</v>
      </c>
      <c r="M863" s="145"/>
    </row>
    <row r="865" spans="1:14" ht="18.75">
      <c r="G865" s="142"/>
    </row>
    <row r="867" spans="1:14">
      <c r="A867" s="114" t="s">
        <v>542</v>
      </c>
      <c r="C867" s="141" t="str">
        <f>入力シート!C1</f>
        <v>令和5年6月4日執行青森県知事選挙</v>
      </c>
    </row>
    <row r="868" spans="1:14">
      <c r="C868" s="141"/>
    </row>
    <row r="869" spans="1:14" ht="18.75">
      <c r="G869" s="142"/>
      <c r="J869" s="142"/>
    </row>
    <row r="870" spans="1:14" ht="18.75">
      <c r="A870" s="114" t="s">
        <v>553</v>
      </c>
      <c r="F870" s="141" t="str">
        <f>開票立会人入力シート!B21</f>
        <v>大鰐町</v>
      </c>
      <c r="G870" s="142"/>
      <c r="H870" s="114" t="s">
        <v>554</v>
      </c>
      <c r="J870" s="142"/>
    </row>
    <row r="871" spans="1:14" ht="18.75">
      <c r="G871" s="142"/>
      <c r="J871" s="142"/>
    </row>
    <row r="873" spans="1:14">
      <c r="A873" s="114" t="s">
        <v>546</v>
      </c>
    </row>
    <row r="876" spans="1:14">
      <c r="B876" s="685" t="str">
        <f>開票立会人入力シート!D21</f>
        <v>令和-118年1月0日</v>
      </c>
      <c r="C876" s="686"/>
      <c r="D876" s="686"/>
    </row>
    <row r="879" spans="1:14">
      <c r="B879" s="289" t="s">
        <v>929</v>
      </c>
      <c r="J879" s="141">
        <f>入力シート!C29</f>
        <v>0</v>
      </c>
      <c r="N879" s="114" t="s">
        <v>547</v>
      </c>
    </row>
    <row r="880" spans="1:14">
      <c r="I880" s="141"/>
    </row>
    <row r="882" spans="1:14" ht="21">
      <c r="D882" s="133"/>
      <c r="E882" s="133"/>
      <c r="F882" s="134" t="s">
        <v>517</v>
      </c>
      <c r="G882" s="133"/>
      <c r="I882" s="681">
        <f>入力シート!C8</f>
        <v>0</v>
      </c>
      <c r="J882" s="681"/>
      <c r="K882" s="682">
        <f>入力シート!C10</f>
        <v>0</v>
      </c>
      <c r="L882" s="682"/>
    </row>
    <row r="883" spans="1:14" ht="21">
      <c r="D883" s="133"/>
      <c r="E883" s="133"/>
      <c r="F883" s="134"/>
      <c r="G883" s="133"/>
      <c r="I883" s="135"/>
      <c r="J883" s="135"/>
      <c r="K883" s="136"/>
      <c r="L883" s="136"/>
    </row>
    <row r="884" spans="1:14" ht="21">
      <c r="D884" s="133"/>
      <c r="E884" s="133"/>
      <c r="F884" s="134"/>
      <c r="G884" s="133"/>
      <c r="I884" s="135"/>
      <c r="J884" s="135"/>
      <c r="K884" s="136"/>
      <c r="L884" s="136"/>
    </row>
    <row r="885" spans="1:14">
      <c r="B885" s="688" t="str">
        <f>開票立会人入力シート!B21</f>
        <v>大鰐町</v>
      </c>
      <c r="C885" s="688"/>
      <c r="D885" s="155" t="s">
        <v>560</v>
      </c>
      <c r="E885" s="133"/>
      <c r="F885" s="134"/>
      <c r="G885" s="133"/>
      <c r="H885" s="140" t="s">
        <v>498</v>
      </c>
      <c r="J885" s="156"/>
      <c r="L885" s="153"/>
    </row>
    <row r="890" spans="1:14">
      <c r="A890" s="289" t="s">
        <v>802</v>
      </c>
    </row>
    <row r="891" spans="1:14">
      <c r="A891" s="289" t="s">
        <v>803</v>
      </c>
    </row>
    <row r="892" spans="1:14">
      <c r="A892" s="289" t="s">
        <v>806</v>
      </c>
    </row>
    <row r="893" spans="1:14">
      <c r="A893" s="289" t="s">
        <v>807</v>
      </c>
    </row>
    <row r="894" spans="1:14">
      <c r="N894" s="138" t="s">
        <v>439</v>
      </c>
    </row>
    <row r="898" spans="1:14" ht="28.5">
      <c r="A898" s="675" t="s">
        <v>552</v>
      </c>
      <c r="B898" s="675"/>
      <c r="C898" s="675"/>
      <c r="D898" s="675"/>
      <c r="E898" s="675"/>
      <c r="F898" s="675"/>
      <c r="G898" s="675"/>
      <c r="H898" s="675"/>
      <c r="I898" s="675"/>
      <c r="J898" s="675"/>
      <c r="K898" s="675"/>
      <c r="L898" s="675"/>
      <c r="M898" s="675"/>
      <c r="N898" s="675"/>
    </row>
    <row r="902" spans="1:14">
      <c r="G902" s="114" t="s">
        <v>541</v>
      </c>
    </row>
    <row r="904" spans="1:14" ht="18.75">
      <c r="G904" s="114" t="s">
        <v>516</v>
      </c>
      <c r="H904" s="142"/>
      <c r="I904" s="394">
        <f>開票立会人入力シート!K22</f>
        <v>0</v>
      </c>
      <c r="J904" s="142"/>
      <c r="K904" s="142"/>
    </row>
    <row r="905" spans="1:14" ht="18.75">
      <c r="H905" s="142"/>
      <c r="I905" s="142"/>
      <c r="J905" s="142"/>
      <c r="K905" s="142"/>
    </row>
    <row r="906" spans="1:14" ht="18.75">
      <c r="G906" s="114" t="s">
        <v>466</v>
      </c>
      <c r="H906" s="142"/>
      <c r="I906" s="141">
        <f>開票立会人入力シート!H22</f>
        <v>0</v>
      </c>
      <c r="J906" s="142"/>
      <c r="K906" s="141">
        <f>開票立会人入力シート!J22</f>
        <v>0</v>
      </c>
    </row>
    <row r="907" spans="1:14" ht="18.75">
      <c r="H907" s="142"/>
      <c r="I907" s="141"/>
      <c r="J907" s="142"/>
      <c r="K907" s="142"/>
    </row>
    <row r="908" spans="1:14">
      <c r="G908" s="114" t="s">
        <v>517</v>
      </c>
      <c r="I908" s="141">
        <f>開票立会人入力シート!G22</f>
        <v>0</v>
      </c>
      <c r="J908" s="141"/>
      <c r="K908" s="141">
        <f>開票立会人入力シート!I22</f>
        <v>0</v>
      </c>
    </row>
    <row r="909" spans="1:14">
      <c r="I909" s="141"/>
      <c r="J909" s="141"/>
      <c r="K909" s="141"/>
    </row>
    <row r="910" spans="1:14">
      <c r="H910" s="144" t="s">
        <v>545</v>
      </c>
      <c r="I910" s="691" t="str">
        <f>開票立会人入力シート!R22</f>
        <v>S//</v>
      </c>
      <c r="J910" s="692"/>
      <c r="K910" s="692"/>
      <c r="L910" s="144" t="s">
        <v>544</v>
      </c>
      <c r="M910" s="145"/>
    </row>
    <row r="912" spans="1:14" ht="18.75">
      <c r="G912" s="142"/>
    </row>
    <row r="914" spans="1:14">
      <c r="A914" s="114" t="s">
        <v>542</v>
      </c>
      <c r="C914" s="141" t="str">
        <f>入力シート!C1</f>
        <v>令和5年6月4日執行青森県知事選挙</v>
      </c>
    </row>
    <row r="915" spans="1:14">
      <c r="C915" s="141"/>
    </row>
    <row r="916" spans="1:14" ht="18.75">
      <c r="G916" s="142"/>
      <c r="J916" s="142"/>
    </row>
    <row r="917" spans="1:14" ht="18.75">
      <c r="A917" s="114" t="s">
        <v>553</v>
      </c>
      <c r="F917" s="141" t="str">
        <f>開票立会人入力シート!B22</f>
        <v>田舎館村</v>
      </c>
      <c r="G917" s="142"/>
      <c r="H917" s="114" t="s">
        <v>554</v>
      </c>
      <c r="J917" s="142"/>
    </row>
    <row r="918" spans="1:14" ht="18.75">
      <c r="G918" s="142"/>
      <c r="J918" s="142"/>
    </row>
    <row r="920" spans="1:14">
      <c r="A920" s="114" t="s">
        <v>546</v>
      </c>
    </row>
    <row r="923" spans="1:14">
      <c r="B923" s="685" t="str">
        <f>開票立会人入力シート!D22</f>
        <v>令和-118年1月0日</v>
      </c>
      <c r="C923" s="686"/>
      <c r="D923" s="686"/>
    </row>
    <row r="926" spans="1:14">
      <c r="B926" s="289" t="s">
        <v>929</v>
      </c>
      <c r="J926" s="141">
        <f>入力シート!C29</f>
        <v>0</v>
      </c>
      <c r="N926" s="114" t="s">
        <v>547</v>
      </c>
    </row>
    <row r="927" spans="1:14">
      <c r="I927" s="141"/>
    </row>
    <row r="929" spans="1:14" ht="21">
      <c r="D929" s="133"/>
      <c r="E929" s="133"/>
      <c r="F929" s="134" t="s">
        <v>517</v>
      </c>
      <c r="G929" s="133"/>
      <c r="I929" s="681">
        <f>入力シート!C8</f>
        <v>0</v>
      </c>
      <c r="J929" s="681"/>
      <c r="K929" s="682">
        <f>入力シート!C10</f>
        <v>0</v>
      </c>
      <c r="L929" s="682"/>
    </row>
    <row r="930" spans="1:14" ht="21">
      <c r="D930" s="133"/>
      <c r="E930" s="133"/>
      <c r="F930" s="134"/>
      <c r="G930" s="133"/>
      <c r="I930" s="135"/>
      <c r="J930" s="135"/>
      <c r="K930" s="136"/>
      <c r="L930" s="136"/>
    </row>
    <row r="931" spans="1:14" ht="21">
      <c r="D931" s="133"/>
      <c r="E931" s="133"/>
      <c r="F931" s="134"/>
      <c r="G931" s="133"/>
      <c r="I931" s="135"/>
      <c r="J931" s="135"/>
      <c r="K931" s="136"/>
      <c r="L931" s="136"/>
    </row>
    <row r="932" spans="1:14">
      <c r="B932" s="688" t="str">
        <f>開票立会人入力シート!B22</f>
        <v>田舎館村</v>
      </c>
      <c r="C932" s="688"/>
      <c r="D932" s="155" t="s">
        <v>560</v>
      </c>
      <c r="E932" s="133"/>
      <c r="F932" s="134"/>
      <c r="G932" s="133"/>
      <c r="H932" s="140" t="s">
        <v>498</v>
      </c>
      <c r="J932" s="156"/>
      <c r="L932" s="153"/>
    </row>
    <row r="937" spans="1:14">
      <c r="A937" s="289" t="s">
        <v>802</v>
      </c>
    </row>
    <row r="938" spans="1:14">
      <c r="A938" s="289" t="s">
        <v>803</v>
      </c>
    </row>
    <row r="939" spans="1:14">
      <c r="A939" s="289" t="s">
        <v>806</v>
      </c>
    </row>
    <row r="940" spans="1:14">
      <c r="A940" s="289" t="s">
        <v>807</v>
      </c>
    </row>
    <row r="941" spans="1:14">
      <c r="N941" s="138" t="s">
        <v>439</v>
      </c>
    </row>
    <row r="945" spans="1:14" ht="28.5">
      <c r="A945" s="675" t="s">
        <v>552</v>
      </c>
      <c r="B945" s="675"/>
      <c r="C945" s="675"/>
      <c r="D945" s="675"/>
      <c r="E945" s="675"/>
      <c r="F945" s="675"/>
      <c r="G945" s="675"/>
      <c r="H945" s="675"/>
      <c r="I945" s="675"/>
      <c r="J945" s="675"/>
      <c r="K945" s="675"/>
      <c r="L945" s="675"/>
      <c r="M945" s="675"/>
      <c r="N945" s="675"/>
    </row>
    <row r="949" spans="1:14">
      <c r="G949" s="114" t="s">
        <v>541</v>
      </c>
    </row>
    <row r="951" spans="1:14" ht="18.75">
      <c r="G951" s="114" t="s">
        <v>516</v>
      </c>
      <c r="H951" s="142"/>
      <c r="I951" s="394">
        <f>開票立会人入力シート!K23</f>
        <v>0</v>
      </c>
      <c r="J951" s="142"/>
      <c r="K951" s="142"/>
    </row>
    <row r="952" spans="1:14" ht="18.75">
      <c r="H952" s="142"/>
      <c r="I952" s="142"/>
      <c r="J952" s="142"/>
      <c r="K952" s="142"/>
    </row>
    <row r="953" spans="1:14" ht="18.75">
      <c r="G953" s="114" t="s">
        <v>466</v>
      </c>
      <c r="H953" s="142"/>
      <c r="I953" s="141">
        <f>開票立会人入力シート!H23</f>
        <v>0</v>
      </c>
      <c r="J953" s="142"/>
      <c r="K953" s="141">
        <f>開票立会人入力シート!J23</f>
        <v>0</v>
      </c>
    </row>
    <row r="954" spans="1:14" ht="18.75">
      <c r="H954" s="142"/>
      <c r="I954" s="141"/>
      <c r="J954" s="142"/>
      <c r="K954" s="142"/>
    </row>
    <row r="955" spans="1:14">
      <c r="G955" s="114" t="s">
        <v>517</v>
      </c>
      <c r="I955" s="141">
        <f>開票立会人入力シート!G23</f>
        <v>0</v>
      </c>
      <c r="J955" s="141"/>
      <c r="K955" s="141">
        <f>開票立会人入力シート!I23</f>
        <v>0</v>
      </c>
    </row>
    <row r="956" spans="1:14">
      <c r="I956" s="141"/>
      <c r="J956" s="141"/>
      <c r="K956" s="141"/>
    </row>
    <row r="957" spans="1:14">
      <c r="H957" s="144" t="s">
        <v>545</v>
      </c>
      <c r="I957" s="691" t="str">
        <f>開票立会人入力シート!R23</f>
        <v>S//</v>
      </c>
      <c r="J957" s="692"/>
      <c r="K957" s="692"/>
      <c r="L957" s="144" t="s">
        <v>544</v>
      </c>
      <c r="M957" s="145"/>
    </row>
    <row r="959" spans="1:14" ht="18.75">
      <c r="G959" s="142"/>
    </row>
    <row r="961" spans="1:14">
      <c r="A961" s="114" t="s">
        <v>542</v>
      </c>
      <c r="C961" s="141" t="str">
        <f>入力シート!C1</f>
        <v>令和5年6月4日執行青森県知事選挙</v>
      </c>
    </row>
    <row r="962" spans="1:14">
      <c r="C962" s="141"/>
    </row>
    <row r="963" spans="1:14" ht="18.75">
      <c r="G963" s="142"/>
      <c r="J963" s="142"/>
    </row>
    <row r="964" spans="1:14" ht="18.75">
      <c r="A964" s="114" t="s">
        <v>553</v>
      </c>
      <c r="F964" s="141" t="str">
        <f>開票立会人入力シート!B23</f>
        <v>板柳町</v>
      </c>
      <c r="G964" s="142"/>
      <c r="H964" s="114" t="s">
        <v>554</v>
      </c>
      <c r="J964" s="142"/>
    </row>
    <row r="965" spans="1:14" ht="18.75">
      <c r="G965" s="142"/>
      <c r="J965" s="142"/>
    </row>
    <row r="967" spans="1:14">
      <c r="A967" s="114" t="s">
        <v>546</v>
      </c>
    </row>
    <row r="970" spans="1:14">
      <c r="B970" s="685" t="str">
        <f>開票立会人入力シート!D23</f>
        <v>令和-118年1月0日</v>
      </c>
      <c r="C970" s="686"/>
      <c r="D970" s="686"/>
    </row>
    <row r="973" spans="1:14">
      <c r="B973" s="289" t="s">
        <v>929</v>
      </c>
      <c r="J973" s="141">
        <f>入力シート!C29</f>
        <v>0</v>
      </c>
      <c r="N973" s="114" t="s">
        <v>547</v>
      </c>
    </row>
    <row r="974" spans="1:14">
      <c r="I974" s="141"/>
    </row>
    <row r="976" spans="1:14" ht="21">
      <c r="D976" s="133"/>
      <c r="E976" s="133"/>
      <c r="F976" s="134" t="s">
        <v>517</v>
      </c>
      <c r="G976" s="133"/>
      <c r="I976" s="681">
        <f>入力シート!C8</f>
        <v>0</v>
      </c>
      <c r="J976" s="681"/>
      <c r="K976" s="682">
        <f>入力シート!C10</f>
        <v>0</v>
      </c>
      <c r="L976" s="682"/>
    </row>
    <row r="977" spans="1:14" ht="21">
      <c r="D977" s="133"/>
      <c r="E977" s="133"/>
      <c r="F977" s="134"/>
      <c r="G977" s="133"/>
      <c r="I977" s="135"/>
      <c r="J977" s="135"/>
      <c r="K977" s="136"/>
      <c r="L977" s="136"/>
    </row>
    <row r="978" spans="1:14" ht="21">
      <c r="D978" s="133"/>
      <c r="E978" s="133"/>
      <c r="F978" s="134"/>
      <c r="G978" s="133"/>
      <c r="I978" s="135"/>
      <c r="J978" s="135"/>
      <c r="K978" s="136"/>
      <c r="L978" s="136"/>
    </row>
    <row r="979" spans="1:14">
      <c r="B979" s="688" t="str">
        <f>開票立会人入力シート!B23</f>
        <v>板柳町</v>
      </c>
      <c r="C979" s="688"/>
      <c r="D979" s="155" t="s">
        <v>560</v>
      </c>
      <c r="E979" s="133"/>
      <c r="F979" s="134"/>
      <c r="G979" s="133"/>
      <c r="H979" s="140" t="s">
        <v>498</v>
      </c>
      <c r="J979" s="156"/>
      <c r="L979" s="153"/>
    </row>
    <row r="984" spans="1:14">
      <c r="A984" s="289" t="s">
        <v>802</v>
      </c>
    </row>
    <row r="985" spans="1:14">
      <c r="A985" s="289" t="s">
        <v>803</v>
      </c>
    </row>
    <row r="986" spans="1:14">
      <c r="A986" s="289" t="s">
        <v>806</v>
      </c>
    </row>
    <row r="987" spans="1:14">
      <c r="A987" s="289" t="s">
        <v>807</v>
      </c>
    </row>
    <row r="988" spans="1:14">
      <c r="N988" s="138" t="s">
        <v>439</v>
      </c>
    </row>
    <row r="992" spans="1:14" ht="28.5">
      <c r="A992" s="675" t="s">
        <v>552</v>
      </c>
      <c r="B992" s="675"/>
      <c r="C992" s="675"/>
      <c r="D992" s="675"/>
      <c r="E992" s="675"/>
      <c r="F992" s="675"/>
      <c r="G992" s="675"/>
      <c r="H992" s="675"/>
      <c r="I992" s="675"/>
      <c r="J992" s="675"/>
      <c r="K992" s="675"/>
      <c r="L992" s="675"/>
      <c r="M992" s="675"/>
      <c r="N992" s="675"/>
    </row>
    <row r="996" spans="1:13">
      <c r="G996" s="114" t="s">
        <v>541</v>
      </c>
    </row>
    <row r="998" spans="1:13" ht="18.75">
      <c r="G998" s="114" t="s">
        <v>516</v>
      </c>
      <c r="H998" s="142"/>
      <c r="I998" s="394">
        <f>開票立会人入力シート!K24</f>
        <v>0</v>
      </c>
      <c r="J998" s="142"/>
      <c r="K998" s="142"/>
    </row>
    <row r="999" spans="1:13" ht="18.75">
      <c r="H999" s="142"/>
      <c r="I999" s="142"/>
      <c r="J999" s="142"/>
      <c r="K999" s="142"/>
    </row>
    <row r="1000" spans="1:13" ht="18.75">
      <c r="G1000" s="114" t="s">
        <v>466</v>
      </c>
      <c r="H1000" s="142"/>
      <c r="I1000" s="141">
        <f>開票立会人入力シート!H24</f>
        <v>0</v>
      </c>
      <c r="J1000" s="142"/>
      <c r="K1000" s="141">
        <f>開票立会人入力シート!J24</f>
        <v>0</v>
      </c>
    </row>
    <row r="1001" spans="1:13" ht="18.75">
      <c r="H1001" s="142"/>
      <c r="I1001" s="141"/>
      <c r="J1001" s="142"/>
      <c r="K1001" s="142"/>
    </row>
    <row r="1002" spans="1:13">
      <c r="G1002" s="114" t="s">
        <v>517</v>
      </c>
      <c r="I1002" s="141">
        <f>開票立会人入力シート!G24</f>
        <v>0</v>
      </c>
      <c r="J1002" s="141"/>
      <c r="K1002" s="141">
        <f>開票立会人入力シート!I24</f>
        <v>0</v>
      </c>
    </row>
    <row r="1003" spans="1:13">
      <c r="I1003" s="141"/>
      <c r="J1003" s="141"/>
      <c r="K1003" s="141"/>
    </row>
    <row r="1004" spans="1:13">
      <c r="H1004" s="144" t="s">
        <v>545</v>
      </c>
      <c r="I1004" s="691" t="str">
        <f>開票立会人入力シート!R24</f>
        <v>S//</v>
      </c>
      <c r="J1004" s="692"/>
      <c r="K1004" s="692"/>
      <c r="L1004" s="144" t="s">
        <v>544</v>
      </c>
      <c r="M1004" s="145"/>
    </row>
    <row r="1006" spans="1:13" ht="18.75">
      <c r="G1006" s="142"/>
    </row>
    <row r="1008" spans="1:13">
      <c r="A1008" s="114" t="s">
        <v>542</v>
      </c>
      <c r="C1008" s="141" t="str">
        <f>入力シート!C1</f>
        <v>令和5年6月4日執行青森県知事選挙</v>
      </c>
    </row>
    <row r="1009" spans="1:14">
      <c r="C1009" s="141"/>
    </row>
    <row r="1010" spans="1:14" ht="18.75">
      <c r="G1010" s="142"/>
      <c r="J1010" s="142"/>
    </row>
    <row r="1011" spans="1:14" ht="18.75">
      <c r="A1011" s="114" t="s">
        <v>553</v>
      </c>
      <c r="F1011" s="141" t="str">
        <f>開票立会人入力シート!B24</f>
        <v>鶴田町</v>
      </c>
      <c r="G1011" s="142"/>
      <c r="H1011" s="114" t="s">
        <v>554</v>
      </c>
      <c r="J1011" s="142"/>
    </row>
    <row r="1012" spans="1:14" ht="18.75">
      <c r="G1012" s="142"/>
      <c r="J1012" s="142"/>
    </row>
    <row r="1014" spans="1:14">
      <c r="A1014" s="114" t="s">
        <v>546</v>
      </c>
    </row>
    <row r="1017" spans="1:14">
      <c r="B1017" s="685" t="str">
        <f>開票立会人入力シート!D24</f>
        <v>令和-118年1月0日</v>
      </c>
      <c r="C1017" s="686"/>
      <c r="D1017" s="686"/>
    </row>
    <row r="1020" spans="1:14">
      <c r="B1020" s="289" t="s">
        <v>929</v>
      </c>
      <c r="J1020" s="141">
        <f>入力シート!C29</f>
        <v>0</v>
      </c>
      <c r="N1020" s="114" t="s">
        <v>547</v>
      </c>
    </row>
    <row r="1021" spans="1:14">
      <c r="I1021" s="141"/>
    </row>
    <row r="1023" spans="1:14" ht="21">
      <c r="D1023" s="133"/>
      <c r="E1023" s="133"/>
      <c r="F1023" s="134" t="s">
        <v>517</v>
      </c>
      <c r="G1023" s="133"/>
      <c r="I1023" s="681">
        <f>入力シート!C8</f>
        <v>0</v>
      </c>
      <c r="J1023" s="681"/>
      <c r="K1023" s="682">
        <f>入力シート!C10</f>
        <v>0</v>
      </c>
      <c r="L1023" s="682"/>
    </row>
    <row r="1024" spans="1:14" ht="21">
      <c r="D1024" s="133"/>
      <c r="E1024" s="133"/>
      <c r="F1024" s="134"/>
      <c r="G1024" s="133"/>
      <c r="I1024" s="135"/>
      <c r="J1024" s="135"/>
      <c r="K1024" s="136"/>
      <c r="L1024" s="136"/>
    </row>
    <row r="1025" spans="1:14" ht="21">
      <c r="D1025" s="133"/>
      <c r="E1025" s="133"/>
      <c r="F1025" s="134"/>
      <c r="G1025" s="133"/>
      <c r="I1025" s="135"/>
      <c r="J1025" s="135"/>
      <c r="K1025" s="136"/>
      <c r="L1025" s="136"/>
    </row>
    <row r="1026" spans="1:14">
      <c r="B1026" s="688" t="str">
        <f>開票立会人入力シート!B24</f>
        <v>鶴田町</v>
      </c>
      <c r="C1026" s="688"/>
      <c r="D1026" s="155" t="s">
        <v>560</v>
      </c>
      <c r="E1026" s="133"/>
      <c r="F1026" s="134"/>
      <c r="G1026" s="133"/>
      <c r="H1026" s="140" t="s">
        <v>498</v>
      </c>
      <c r="J1026" s="156"/>
      <c r="L1026" s="153"/>
    </row>
    <row r="1031" spans="1:14">
      <c r="A1031" s="289" t="s">
        <v>802</v>
      </c>
    </row>
    <row r="1032" spans="1:14">
      <c r="A1032" s="289" t="s">
        <v>803</v>
      </c>
    </row>
    <row r="1033" spans="1:14">
      <c r="A1033" s="289" t="s">
        <v>806</v>
      </c>
    </row>
    <row r="1034" spans="1:14">
      <c r="A1034" s="289" t="s">
        <v>807</v>
      </c>
    </row>
    <row r="1035" spans="1:14">
      <c r="N1035" s="138" t="s">
        <v>439</v>
      </c>
    </row>
    <row r="1039" spans="1:14" ht="28.5">
      <c r="A1039" s="675" t="s">
        <v>552</v>
      </c>
      <c r="B1039" s="675"/>
      <c r="C1039" s="675"/>
      <c r="D1039" s="675"/>
      <c r="E1039" s="675"/>
      <c r="F1039" s="675"/>
      <c r="G1039" s="675"/>
      <c r="H1039" s="675"/>
      <c r="I1039" s="675"/>
      <c r="J1039" s="675"/>
      <c r="K1039" s="675"/>
      <c r="L1039" s="675"/>
      <c r="M1039" s="675"/>
      <c r="N1039" s="675"/>
    </row>
    <row r="1043" spans="1:13">
      <c r="G1043" s="114" t="s">
        <v>541</v>
      </c>
    </row>
    <row r="1045" spans="1:13" ht="18.75">
      <c r="G1045" s="114" t="s">
        <v>516</v>
      </c>
      <c r="H1045" s="142"/>
      <c r="I1045" s="394">
        <f>開票立会人入力シート!K25</f>
        <v>0</v>
      </c>
      <c r="J1045" s="142"/>
      <c r="K1045" s="142"/>
    </row>
    <row r="1046" spans="1:13" ht="18.75">
      <c r="H1046" s="142"/>
      <c r="I1046" s="142"/>
      <c r="J1046" s="142"/>
      <c r="K1046" s="142"/>
    </row>
    <row r="1047" spans="1:13" ht="18.75">
      <c r="G1047" s="114" t="s">
        <v>466</v>
      </c>
      <c r="H1047" s="142"/>
      <c r="I1047" s="141">
        <f>開票立会人入力シート!H25</f>
        <v>0</v>
      </c>
      <c r="J1047" s="142"/>
      <c r="K1047" s="141">
        <f>開票立会人入力シート!J25</f>
        <v>0</v>
      </c>
    </row>
    <row r="1048" spans="1:13" ht="18.75">
      <c r="H1048" s="142"/>
      <c r="I1048" s="141"/>
      <c r="J1048" s="142"/>
      <c r="K1048" s="142"/>
    </row>
    <row r="1049" spans="1:13">
      <c r="G1049" s="114" t="s">
        <v>517</v>
      </c>
      <c r="I1049" s="141">
        <f>開票立会人入力シート!G25</f>
        <v>0</v>
      </c>
      <c r="J1049" s="141"/>
      <c r="K1049" s="141">
        <f>開票立会人入力シート!I25</f>
        <v>0</v>
      </c>
    </row>
    <row r="1050" spans="1:13">
      <c r="I1050" s="141"/>
      <c r="J1050" s="141"/>
      <c r="K1050" s="141"/>
    </row>
    <row r="1051" spans="1:13">
      <c r="H1051" s="144" t="s">
        <v>545</v>
      </c>
      <c r="I1051" s="691" t="str">
        <f>開票立会人入力シート!R25</f>
        <v>S//</v>
      </c>
      <c r="J1051" s="692"/>
      <c r="K1051" s="692"/>
      <c r="L1051" s="144" t="s">
        <v>544</v>
      </c>
      <c r="M1051" s="145"/>
    </row>
    <row r="1053" spans="1:13" ht="18.75">
      <c r="G1053" s="142"/>
    </row>
    <row r="1055" spans="1:13">
      <c r="A1055" s="114" t="s">
        <v>542</v>
      </c>
      <c r="C1055" s="141" t="str">
        <f>入力シート!C1</f>
        <v>令和5年6月4日執行青森県知事選挙</v>
      </c>
    </row>
    <row r="1056" spans="1:13">
      <c r="C1056" s="141"/>
    </row>
    <row r="1057" spans="1:14" ht="18.75">
      <c r="G1057" s="142"/>
      <c r="J1057" s="142"/>
    </row>
    <row r="1058" spans="1:14" ht="18.75">
      <c r="A1058" s="114" t="s">
        <v>553</v>
      </c>
      <c r="F1058" s="141" t="str">
        <f>開票立会人入力シート!B25</f>
        <v>中泊町</v>
      </c>
      <c r="G1058" s="142"/>
      <c r="H1058" s="114" t="s">
        <v>554</v>
      </c>
      <c r="J1058" s="142"/>
    </row>
    <row r="1059" spans="1:14" ht="18.75">
      <c r="G1059" s="142"/>
      <c r="J1059" s="142"/>
    </row>
    <row r="1061" spans="1:14">
      <c r="A1061" s="114" t="s">
        <v>546</v>
      </c>
    </row>
    <row r="1064" spans="1:14">
      <c r="B1064" s="685" t="str">
        <f>開票立会人入力シート!D25</f>
        <v>令和-118年1月0日</v>
      </c>
      <c r="C1064" s="686"/>
      <c r="D1064" s="686"/>
    </row>
    <row r="1067" spans="1:14">
      <c r="B1067" s="289" t="s">
        <v>929</v>
      </c>
      <c r="J1067" s="141">
        <f>入力シート!C29</f>
        <v>0</v>
      </c>
      <c r="N1067" s="114" t="s">
        <v>547</v>
      </c>
    </row>
    <row r="1068" spans="1:14">
      <c r="I1068" s="141"/>
    </row>
    <row r="1070" spans="1:14" ht="21">
      <c r="D1070" s="133"/>
      <c r="E1070" s="133"/>
      <c r="F1070" s="134" t="s">
        <v>517</v>
      </c>
      <c r="G1070" s="133"/>
      <c r="I1070" s="681">
        <f>入力シート!C8</f>
        <v>0</v>
      </c>
      <c r="J1070" s="681"/>
      <c r="K1070" s="682">
        <f>入力シート!C10</f>
        <v>0</v>
      </c>
      <c r="L1070" s="682"/>
    </row>
    <row r="1071" spans="1:14" ht="21">
      <c r="D1071" s="133"/>
      <c r="E1071" s="133"/>
      <c r="F1071" s="134"/>
      <c r="G1071" s="133"/>
      <c r="I1071" s="135"/>
      <c r="J1071" s="135"/>
      <c r="K1071" s="136"/>
      <c r="L1071" s="136"/>
    </row>
    <row r="1072" spans="1:14" ht="21">
      <c r="D1072" s="133"/>
      <c r="E1072" s="133"/>
      <c r="F1072" s="134"/>
      <c r="G1072" s="133"/>
      <c r="I1072" s="135"/>
      <c r="J1072" s="135"/>
      <c r="K1072" s="136"/>
      <c r="L1072" s="136"/>
    </row>
    <row r="1073" spans="1:14">
      <c r="B1073" s="688" t="str">
        <f>開票立会人入力シート!B25</f>
        <v>中泊町</v>
      </c>
      <c r="C1073" s="688"/>
      <c r="D1073" s="155" t="s">
        <v>560</v>
      </c>
      <c r="E1073" s="133"/>
      <c r="F1073" s="134"/>
      <c r="G1073" s="133"/>
      <c r="H1073" s="140" t="s">
        <v>498</v>
      </c>
      <c r="J1073" s="156"/>
      <c r="L1073" s="153"/>
    </row>
    <row r="1078" spans="1:14">
      <c r="A1078" s="289" t="s">
        <v>802</v>
      </c>
    </row>
    <row r="1079" spans="1:14">
      <c r="A1079" s="289" t="s">
        <v>803</v>
      </c>
    </row>
    <row r="1080" spans="1:14">
      <c r="A1080" s="289" t="s">
        <v>806</v>
      </c>
    </row>
    <row r="1081" spans="1:14">
      <c r="A1081" s="289" t="s">
        <v>807</v>
      </c>
    </row>
    <row r="1082" spans="1:14">
      <c r="N1082" s="138" t="s">
        <v>439</v>
      </c>
    </row>
    <row r="1086" spans="1:14" ht="28.5">
      <c r="A1086" s="675" t="s">
        <v>552</v>
      </c>
      <c r="B1086" s="675"/>
      <c r="C1086" s="675"/>
      <c r="D1086" s="675"/>
      <c r="E1086" s="675"/>
      <c r="F1086" s="675"/>
      <c r="G1086" s="675"/>
      <c r="H1086" s="675"/>
      <c r="I1086" s="675"/>
      <c r="J1086" s="675"/>
      <c r="K1086" s="675"/>
      <c r="L1086" s="675"/>
      <c r="M1086" s="675"/>
      <c r="N1086" s="675"/>
    </row>
    <row r="1090" spans="1:13">
      <c r="G1090" s="114" t="s">
        <v>541</v>
      </c>
    </row>
    <row r="1092" spans="1:13" ht="18.75">
      <c r="G1092" s="114" t="s">
        <v>516</v>
      </c>
      <c r="H1092" s="142"/>
      <c r="I1092" s="394">
        <f>開票立会人入力シート!K26</f>
        <v>0</v>
      </c>
      <c r="J1092" s="142"/>
      <c r="K1092" s="142"/>
    </row>
    <row r="1093" spans="1:13" ht="18.75">
      <c r="H1093" s="142"/>
      <c r="I1093" s="142"/>
      <c r="J1093" s="142"/>
      <c r="K1093" s="142"/>
    </row>
    <row r="1094" spans="1:13" ht="18.75">
      <c r="G1094" s="114" t="s">
        <v>466</v>
      </c>
      <c r="H1094" s="142"/>
      <c r="I1094" s="141">
        <f>開票立会人入力シート!H26</f>
        <v>0</v>
      </c>
      <c r="J1094" s="142"/>
      <c r="K1094" s="141">
        <f>開票立会人入力シート!J26</f>
        <v>0</v>
      </c>
    </row>
    <row r="1095" spans="1:13" ht="18.75">
      <c r="H1095" s="142"/>
      <c r="I1095" s="141"/>
      <c r="J1095" s="142"/>
      <c r="K1095" s="142"/>
    </row>
    <row r="1096" spans="1:13">
      <c r="G1096" s="114" t="s">
        <v>517</v>
      </c>
      <c r="I1096" s="141">
        <f>開票立会人入力シート!G26</f>
        <v>0</v>
      </c>
      <c r="J1096" s="141"/>
      <c r="K1096" s="141">
        <f>開票立会人入力シート!I26</f>
        <v>0</v>
      </c>
    </row>
    <row r="1097" spans="1:13">
      <c r="I1097" s="141"/>
      <c r="J1097" s="141"/>
      <c r="K1097" s="141"/>
    </row>
    <row r="1098" spans="1:13">
      <c r="H1098" s="144" t="s">
        <v>545</v>
      </c>
      <c r="I1098" s="691" t="str">
        <f>開票立会人入力シート!R26</f>
        <v>S//</v>
      </c>
      <c r="J1098" s="692"/>
      <c r="K1098" s="692"/>
      <c r="L1098" s="144" t="s">
        <v>544</v>
      </c>
      <c r="M1098" s="145"/>
    </row>
    <row r="1100" spans="1:13" ht="18.75">
      <c r="G1100" s="142"/>
    </row>
    <row r="1102" spans="1:13">
      <c r="A1102" s="114" t="s">
        <v>542</v>
      </c>
      <c r="C1102" s="141" t="str">
        <f>入力シート!C1</f>
        <v>令和5年6月4日執行青森県知事選挙</v>
      </c>
    </row>
    <row r="1103" spans="1:13">
      <c r="C1103" s="141"/>
    </row>
    <row r="1104" spans="1:13" ht="18.75">
      <c r="G1104" s="142"/>
      <c r="J1104" s="142"/>
    </row>
    <row r="1105" spans="1:14" ht="18.75">
      <c r="A1105" s="114" t="s">
        <v>553</v>
      </c>
      <c r="F1105" s="141" t="str">
        <f>開票立会人入力シート!B26</f>
        <v>野辺地町</v>
      </c>
      <c r="G1105" s="142"/>
      <c r="H1105" s="114" t="s">
        <v>554</v>
      </c>
      <c r="J1105" s="142"/>
    </row>
    <row r="1106" spans="1:14" ht="18.75">
      <c r="G1106" s="142"/>
      <c r="J1106" s="142"/>
    </row>
    <row r="1108" spans="1:14">
      <c r="A1108" s="114" t="s">
        <v>546</v>
      </c>
    </row>
    <row r="1111" spans="1:14">
      <c r="B1111" s="685" t="str">
        <f>開票立会人入力シート!D26</f>
        <v>令和-118年1月0日</v>
      </c>
      <c r="C1111" s="686"/>
      <c r="D1111" s="686"/>
    </row>
    <row r="1114" spans="1:14">
      <c r="B1114" s="289" t="s">
        <v>929</v>
      </c>
      <c r="J1114" s="141">
        <f>入力シート!C29</f>
        <v>0</v>
      </c>
      <c r="N1114" s="114" t="s">
        <v>547</v>
      </c>
    </row>
    <row r="1115" spans="1:14">
      <c r="I1115" s="141"/>
    </row>
    <row r="1117" spans="1:14" ht="21">
      <c r="D1117" s="133"/>
      <c r="E1117" s="133"/>
      <c r="F1117" s="134" t="s">
        <v>517</v>
      </c>
      <c r="G1117" s="133"/>
      <c r="I1117" s="681">
        <f>入力シート!C8</f>
        <v>0</v>
      </c>
      <c r="J1117" s="681"/>
      <c r="K1117" s="682">
        <f>入力シート!C10</f>
        <v>0</v>
      </c>
      <c r="L1117" s="682"/>
    </row>
    <row r="1118" spans="1:14" ht="21">
      <c r="D1118" s="133"/>
      <c r="E1118" s="133"/>
      <c r="F1118" s="134"/>
      <c r="G1118" s="133"/>
      <c r="I1118" s="135"/>
      <c r="J1118" s="135"/>
      <c r="K1118" s="136"/>
      <c r="L1118" s="136"/>
    </row>
    <row r="1119" spans="1:14" ht="21">
      <c r="D1119" s="133"/>
      <c r="E1119" s="133"/>
      <c r="F1119" s="134"/>
      <c r="G1119" s="133"/>
      <c r="I1119" s="135"/>
      <c r="J1119" s="135"/>
      <c r="K1119" s="136"/>
      <c r="L1119" s="136"/>
    </row>
    <row r="1120" spans="1:14">
      <c r="B1120" s="688" t="str">
        <f>開票立会人入力シート!B26</f>
        <v>野辺地町</v>
      </c>
      <c r="C1120" s="688"/>
      <c r="D1120" s="155" t="s">
        <v>560</v>
      </c>
      <c r="E1120" s="133"/>
      <c r="F1120" s="134"/>
      <c r="G1120" s="133"/>
      <c r="H1120" s="140" t="s">
        <v>498</v>
      </c>
      <c r="J1120" s="156"/>
      <c r="L1120" s="153"/>
    </row>
    <row r="1125" spans="1:14">
      <c r="A1125" s="289" t="s">
        <v>802</v>
      </c>
    </row>
    <row r="1126" spans="1:14">
      <c r="A1126" s="289" t="s">
        <v>803</v>
      </c>
    </row>
    <row r="1127" spans="1:14">
      <c r="A1127" s="289" t="s">
        <v>806</v>
      </c>
    </row>
    <row r="1128" spans="1:14">
      <c r="A1128" s="289" t="s">
        <v>807</v>
      </c>
    </row>
    <row r="1129" spans="1:14">
      <c r="N1129" s="138" t="s">
        <v>439</v>
      </c>
    </row>
    <row r="1133" spans="1:14" ht="28.5">
      <c r="A1133" s="675" t="s">
        <v>552</v>
      </c>
      <c r="B1133" s="675"/>
      <c r="C1133" s="675"/>
      <c r="D1133" s="675"/>
      <c r="E1133" s="675"/>
      <c r="F1133" s="675"/>
      <c r="G1133" s="675"/>
      <c r="H1133" s="675"/>
      <c r="I1133" s="675"/>
      <c r="J1133" s="675"/>
      <c r="K1133" s="675"/>
      <c r="L1133" s="675"/>
      <c r="M1133" s="675"/>
      <c r="N1133" s="675"/>
    </row>
    <row r="1137" spans="1:13">
      <c r="G1137" s="114" t="s">
        <v>541</v>
      </c>
    </row>
    <row r="1139" spans="1:13" ht="18.75">
      <c r="G1139" s="114" t="s">
        <v>516</v>
      </c>
      <c r="H1139" s="142"/>
      <c r="I1139" s="394">
        <f>開票立会人入力シート!K27</f>
        <v>0</v>
      </c>
      <c r="J1139" s="142"/>
      <c r="K1139" s="142"/>
    </row>
    <row r="1140" spans="1:13" ht="18.75">
      <c r="H1140" s="142"/>
      <c r="I1140" s="142"/>
      <c r="J1140" s="142"/>
      <c r="K1140" s="142"/>
    </row>
    <row r="1141" spans="1:13" ht="18.75">
      <c r="G1141" s="114" t="s">
        <v>466</v>
      </c>
      <c r="H1141" s="142"/>
      <c r="I1141" s="141">
        <f>開票立会人入力シート!H27</f>
        <v>0</v>
      </c>
      <c r="J1141" s="142"/>
      <c r="K1141" s="141">
        <f>開票立会人入力シート!J27</f>
        <v>0</v>
      </c>
    </row>
    <row r="1142" spans="1:13" ht="18.75">
      <c r="H1142" s="142"/>
      <c r="I1142" s="141"/>
      <c r="J1142" s="142"/>
      <c r="K1142" s="142"/>
    </row>
    <row r="1143" spans="1:13">
      <c r="G1143" s="114" t="s">
        <v>517</v>
      </c>
      <c r="I1143" s="141">
        <f>開票立会人入力シート!G27</f>
        <v>0</v>
      </c>
      <c r="J1143" s="141"/>
      <c r="K1143" s="141">
        <f>開票立会人入力シート!I27</f>
        <v>0</v>
      </c>
    </row>
    <row r="1144" spans="1:13">
      <c r="I1144" s="141"/>
      <c r="J1144" s="141"/>
      <c r="K1144" s="141"/>
    </row>
    <row r="1145" spans="1:13">
      <c r="H1145" s="144" t="s">
        <v>545</v>
      </c>
      <c r="I1145" s="691" t="str">
        <f>開票立会人入力シート!R27</f>
        <v>S//</v>
      </c>
      <c r="J1145" s="692"/>
      <c r="K1145" s="692"/>
      <c r="L1145" s="144" t="s">
        <v>544</v>
      </c>
      <c r="M1145" s="145"/>
    </row>
    <row r="1147" spans="1:13" ht="18.75">
      <c r="G1147" s="142"/>
    </row>
    <row r="1149" spans="1:13">
      <c r="A1149" s="114" t="s">
        <v>542</v>
      </c>
      <c r="C1149" s="141" t="str">
        <f>入力シート!C1</f>
        <v>令和5年6月4日執行青森県知事選挙</v>
      </c>
    </row>
    <row r="1150" spans="1:13">
      <c r="C1150" s="141"/>
    </row>
    <row r="1151" spans="1:13" ht="18.75">
      <c r="G1151" s="142"/>
      <c r="J1151" s="142"/>
    </row>
    <row r="1152" spans="1:13" ht="18.75">
      <c r="A1152" s="114" t="s">
        <v>553</v>
      </c>
      <c r="F1152" s="141" t="str">
        <f>開票立会人入力シート!B27</f>
        <v>七戸町</v>
      </c>
      <c r="G1152" s="142"/>
      <c r="H1152" s="114" t="s">
        <v>554</v>
      </c>
      <c r="J1152" s="142"/>
    </row>
    <row r="1153" spans="1:14" ht="18.75">
      <c r="G1153" s="142"/>
      <c r="J1153" s="142"/>
    </row>
    <row r="1155" spans="1:14">
      <c r="A1155" s="114" t="s">
        <v>546</v>
      </c>
    </row>
    <row r="1158" spans="1:14">
      <c r="B1158" s="685" t="str">
        <f>開票立会人入力シート!D27</f>
        <v>令和-118年1月0日</v>
      </c>
      <c r="C1158" s="686"/>
      <c r="D1158" s="686"/>
    </row>
    <row r="1161" spans="1:14">
      <c r="B1161" s="289" t="s">
        <v>929</v>
      </c>
      <c r="J1161" s="141">
        <f>入力シート!C29</f>
        <v>0</v>
      </c>
      <c r="N1161" s="114" t="s">
        <v>547</v>
      </c>
    </row>
    <row r="1162" spans="1:14">
      <c r="I1162" s="141"/>
    </row>
    <row r="1164" spans="1:14" ht="21">
      <c r="D1164" s="133"/>
      <c r="E1164" s="133"/>
      <c r="F1164" s="134" t="s">
        <v>517</v>
      </c>
      <c r="G1164" s="133"/>
      <c r="I1164" s="681">
        <f>入力シート!C8</f>
        <v>0</v>
      </c>
      <c r="J1164" s="681"/>
      <c r="K1164" s="682">
        <f>入力シート!C10</f>
        <v>0</v>
      </c>
      <c r="L1164" s="682"/>
    </row>
    <row r="1165" spans="1:14" ht="21">
      <c r="D1165" s="133"/>
      <c r="E1165" s="133"/>
      <c r="F1165" s="134"/>
      <c r="G1165" s="133"/>
      <c r="I1165" s="135"/>
      <c r="J1165" s="135"/>
      <c r="K1165" s="136"/>
      <c r="L1165" s="136"/>
    </row>
    <row r="1166" spans="1:14" ht="21">
      <c r="D1166" s="133"/>
      <c r="E1166" s="133"/>
      <c r="F1166" s="134"/>
      <c r="G1166" s="133"/>
      <c r="I1166" s="135"/>
      <c r="J1166" s="135"/>
      <c r="K1166" s="136"/>
      <c r="L1166" s="136"/>
    </row>
    <row r="1167" spans="1:14">
      <c r="B1167" s="688" t="str">
        <f>開票立会人入力シート!B27</f>
        <v>七戸町</v>
      </c>
      <c r="C1167" s="688"/>
      <c r="D1167" s="155" t="s">
        <v>560</v>
      </c>
      <c r="E1167" s="133"/>
      <c r="F1167" s="134"/>
      <c r="G1167" s="133"/>
      <c r="H1167" s="140" t="s">
        <v>498</v>
      </c>
      <c r="J1167" s="156"/>
      <c r="L1167" s="153"/>
    </row>
    <row r="1172" spans="1:14">
      <c r="A1172" s="289" t="s">
        <v>802</v>
      </c>
    </row>
    <row r="1173" spans="1:14">
      <c r="A1173" s="289" t="s">
        <v>803</v>
      </c>
    </row>
    <row r="1174" spans="1:14">
      <c r="A1174" s="289" t="s">
        <v>806</v>
      </c>
    </row>
    <row r="1175" spans="1:14">
      <c r="A1175" s="289" t="s">
        <v>807</v>
      </c>
    </row>
    <row r="1176" spans="1:14">
      <c r="N1176" s="138" t="s">
        <v>439</v>
      </c>
    </row>
    <row r="1180" spans="1:14" ht="28.5">
      <c r="A1180" s="675" t="s">
        <v>552</v>
      </c>
      <c r="B1180" s="675"/>
      <c r="C1180" s="675"/>
      <c r="D1180" s="675"/>
      <c r="E1180" s="675"/>
      <c r="F1180" s="675"/>
      <c r="G1180" s="675"/>
      <c r="H1180" s="675"/>
      <c r="I1180" s="675"/>
      <c r="J1180" s="675"/>
      <c r="K1180" s="675"/>
      <c r="L1180" s="675"/>
      <c r="M1180" s="675"/>
      <c r="N1180" s="675"/>
    </row>
    <row r="1184" spans="1:14">
      <c r="G1184" s="114" t="s">
        <v>541</v>
      </c>
    </row>
    <row r="1186" spans="1:13" ht="18.75">
      <c r="G1186" s="114" t="s">
        <v>516</v>
      </c>
      <c r="H1186" s="142"/>
      <c r="I1186" s="394">
        <f>開票立会人入力シート!K28</f>
        <v>0</v>
      </c>
      <c r="J1186" s="142"/>
      <c r="K1186" s="142"/>
    </row>
    <row r="1187" spans="1:13" ht="18.75">
      <c r="H1187" s="142"/>
      <c r="I1187" s="142"/>
      <c r="J1187" s="142"/>
      <c r="K1187" s="142"/>
    </row>
    <row r="1188" spans="1:13" ht="18.75">
      <c r="G1188" s="114" t="s">
        <v>466</v>
      </c>
      <c r="H1188" s="142"/>
      <c r="I1188" s="141">
        <f>開票立会人入力シート!H28</f>
        <v>0</v>
      </c>
      <c r="J1188" s="142"/>
      <c r="K1188" s="141">
        <f>開票立会人入力シート!J28</f>
        <v>0</v>
      </c>
    </row>
    <row r="1189" spans="1:13" ht="18.75">
      <c r="H1189" s="142"/>
      <c r="I1189" s="141"/>
      <c r="J1189" s="142"/>
      <c r="K1189" s="142"/>
    </row>
    <row r="1190" spans="1:13">
      <c r="G1190" s="114" t="s">
        <v>517</v>
      </c>
      <c r="I1190" s="141">
        <f>開票立会人入力シート!G28</f>
        <v>0</v>
      </c>
      <c r="J1190" s="141"/>
      <c r="K1190" s="141">
        <f>開票立会人入力シート!I28</f>
        <v>0</v>
      </c>
    </row>
    <row r="1191" spans="1:13">
      <c r="I1191" s="141"/>
      <c r="J1191" s="141"/>
      <c r="K1191" s="141"/>
    </row>
    <row r="1192" spans="1:13">
      <c r="H1192" s="144" t="s">
        <v>545</v>
      </c>
      <c r="I1192" s="691" t="str">
        <f>開票立会人入力シート!R28</f>
        <v>S//</v>
      </c>
      <c r="J1192" s="692"/>
      <c r="K1192" s="692"/>
      <c r="L1192" s="144" t="s">
        <v>544</v>
      </c>
      <c r="M1192" s="145"/>
    </row>
    <row r="1194" spans="1:13" ht="18.75">
      <c r="G1194" s="142"/>
    </row>
    <row r="1196" spans="1:13">
      <c r="A1196" s="114" t="s">
        <v>542</v>
      </c>
      <c r="C1196" s="141" t="str">
        <f>入力シート!C1</f>
        <v>令和5年6月4日執行青森県知事選挙</v>
      </c>
    </row>
    <row r="1197" spans="1:13">
      <c r="C1197" s="141"/>
    </row>
    <row r="1198" spans="1:13" ht="18.75">
      <c r="G1198" s="142"/>
      <c r="J1198" s="142"/>
    </row>
    <row r="1199" spans="1:13" ht="18.75">
      <c r="A1199" s="114" t="s">
        <v>553</v>
      </c>
      <c r="F1199" s="141" t="str">
        <f>開票立会人入力シート!B28</f>
        <v>六戸町</v>
      </c>
      <c r="G1199" s="142"/>
      <c r="H1199" s="114" t="s">
        <v>554</v>
      </c>
      <c r="J1199" s="142"/>
    </row>
    <row r="1200" spans="1:13" ht="18.75">
      <c r="G1200" s="142"/>
      <c r="J1200" s="142"/>
    </row>
    <row r="1202" spans="1:14">
      <c r="A1202" s="114" t="s">
        <v>546</v>
      </c>
    </row>
    <row r="1205" spans="1:14">
      <c r="B1205" s="685" t="str">
        <f>開票立会人入力シート!D28</f>
        <v>令和-118年1月0日</v>
      </c>
      <c r="C1205" s="686"/>
      <c r="D1205" s="686"/>
    </row>
    <row r="1208" spans="1:14">
      <c r="B1208" s="289" t="s">
        <v>929</v>
      </c>
      <c r="J1208" s="141">
        <f>入力シート!C29</f>
        <v>0</v>
      </c>
      <c r="N1208" s="114" t="s">
        <v>547</v>
      </c>
    </row>
    <row r="1209" spans="1:14">
      <c r="I1209" s="141"/>
    </row>
    <row r="1211" spans="1:14" ht="21">
      <c r="D1211" s="133"/>
      <c r="E1211" s="133"/>
      <c r="F1211" s="134" t="s">
        <v>517</v>
      </c>
      <c r="G1211" s="133"/>
      <c r="I1211" s="681">
        <f>入力シート!C8</f>
        <v>0</v>
      </c>
      <c r="J1211" s="681"/>
      <c r="K1211" s="682">
        <f>入力シート!C10</f>
        <v>0</v>
      </c>
      <c r="L1211" s="682"/>
    </row>
    <row r="1212" spans="1:14" ht="21">
      <c r="D1212" s="133"/>
      <c r="E1212" s="133"/>
      <c r="F1212" s="134"/>
      <c r="G1212" s="133"/>
      <c r="I1212" s="135"/>
      <c r="J1212" s="135"/>
      <c r="K1212" s="136"/>
      <c r="L1212" s="136"/>
    </row>
    <row r="1213" spans="1:14" ht="21">
      <c r="D1213" s="133"/>
      <c r="E1213" s="133"/>
      <c r="F1213" s="134"/>
      <c r="G1213" s="133"/>
      <c r="I1213" s="135"/>
      <c r="J1213" s="135"/>
      <c r="K1213" s="136"/>
      <c r="L1213" s="136"/>
    </row>
    <row r="1214" spans="1:14">
      <c r="B1214" s="688" t="str">
        <f>開票立会人入力シート!B28</f>
        <v>六戸町</v>
      </c>
      <c r="C1214" s="688"/>
      <c r="D1214" s="155" t="s">
        <v>560</v>
      </c>
      <c r="E1214" s="133"/>
      <c r="F1214" s="134"/>
      <c r="G1214" s="133"/>
      <c r="H1214" s="140" t="s">
        <v>498</v>
      </c>
      <c r="J1214" s="156"/>
      <c r="L1214" s="153"/>
    </row>
    <row r="1219" spans="1:14">
      <c r="A1219" s="289" t="s">
        <v>802</v>
      </c>
    </row>
    <row r="1220" spans="1:14">
      <c r="A1220" s="289" t="s">
        <v>803</v>
      </c>
    </row>
    <row r="1221" spans="1:14">
      <c r="A1221" s="289" t="s">
        <v>806</v>
      </c>
    </row>
    <row r="1222" spans="1:14">
      <c r="A1222" s="289" t="s">
        <v>807</v>
      </c>
    </row>
    <row r="1223" spans="1:14">
      <c r="N1223" s="138" t="s">
        <v>439</v>
      </c>
    </row>
    <row r="1227" spans="1:14" ht="28.5">
      <c r="A1227" s="675" t="s">
        <v>552</v>
      </c>
      <c r="B1227" s="675"/>
      <c r="C1227" s="675"/>
      <c r="D1227" s="675"/>
      <c r="E1227" s="675"/>
      <c r="F1227" s="675"/>
      <c r="G1227" s="675"/>
      <c r="H1227" s="675"/>
      <c r="I1227" s="675"/>
      <c r="J1227" s="675"/>
      <c r="K1227" s="675"/>
      <c r="L1227" s="675"/>
      <c r="M1227" s="675"/>
      <c r="N1227" s="675"/>
    </row>
    <row r="1231" spans="1:14">
      <c r="G1231" s="114" t="s">
        <v>541</v>
      </c>
    </row>
    <row r="1233" spans="1:13" ht="18.75">
      <c r="G1233" s="114" t="s">
        <v>516</v>
      </c>
      <c r="H1233" s="142"/>
      <c r="I1233" s="394">
        <f>開票立会人入力シート!K29</f>
        <v>0</v>
      </c>
      <c r="J1233" s="142"/>
      <c r="K1233" s="142"/>
    </row>
    <row r="1234" spans="1:13" ht="18.75">
      <c r="H1234" s="142"/>
      <c r="I1234" s="142"/>
      <c r="J1234" s="142"/>
      <c r="K1234" s="142"/>
    </row>
    <row r="1235" spans="1:13" ht="18.75">
      <c r="G1235" s="114" t="s">
        <v>466</v>
      </c>
      <c r="H1235" s="142"/>
      <c r="I1235" s="141">
        <f>開票立会人入力シート!H29</f>
        <v>0</v>
      </c>
      <c r="J1235" s="142"/>
      <c r="K1235" s="141">
        <f>開票立会人入力シート!J29</f>
        <v>0</v>
      </c>
    </row>
    <row r="1236" spans="1:13" ht="18.75">
      <c r="H1236" s="142"/>
      <c r="I1236" s="141"/>
      <c r="J1236" s="142"/>
      <c r="K1236" s="142"/>
    </row>
    <row r="1237" spans="1:13">
      <c r="G1237" s="114" t="s">
        <v>517</v>
      </c>
      <c r="I1237" s="141">
        <f>開票立会人入力シート!G29</f>
        <v>0</v>
      </c>
      <c r="J1237" s="141"/>
      <c r="K1237" s="141">
        <f>開票立会人入力シート!I29</f>
        <v>0</v>
      </c>
    </row>
    <row r="1238" spans="1:13">
      <c r="I1238" s="141"/>
      <c r="J1238" s="141"/>
      <c r="K1238" s="141"/>
    </row>
    <row r="1239" spans="1:13">
      <c r="H1239" s="144" t="s">
        <v>545</v>
      </c>
      <c r="I1239" s="691" t="str">
        <f>開票立会人入力シート!R29</f>
        <v>S//</v>
      </c>
      <c r="J1239" s="692"/>
      <c r="K1239" s="692"/>
      <c r="L1239" s="144" t="s">
        <v>544</v>
      </c>
      <c r="M1239" s="145"/>
    </row>
    <row r="1241" spans="1:13" ht="18.75">
      <c r="G1241" s="142"/>
    </row>
    <row r="1243" spans="1:13">
      <c r="A1243" s="114" t="s">
        <v>542</v>
      </c>
      <c r="C1243" s="141" t="str">
        <f>入力シート!C1</f>
        <v>令和5年6月4日執行青森県知事選挙</v>
      </c>
    </row>
    <row r="1244" spans="1:13">
      <c r="C1244" s="141"/>
    </row>
    <row r="1245" spans="1:13" ht="18.75">
      <c r="G1245" s="142"/>
      <c r="J1245" s="142"/>
    </row>
    <row r="1246" spans="1:13" ht="18.75">
      <c r="A1246" s="114" t="s">
        <v>553</v>
      </c>
      <c r="F1246" s="141" t="str">
        <f>開票立会人入力シート!B29</f>
        <v>横浜町</v>
      </c>
      <c r="G1246" s="142"/>
      <c r="H1246" s="114" t="s">
        <v>554</v>
      </c>
      <c r="J1246" s="142"/>
    </row>
    <row r="1247" spans="1:13" ht="18.75">
      <c r="G1247" s="142"/>
      <c r="J1247" s="142"/>
    </row>
    <row r="1249" spans="1:14">
      <c r="A1249" s="114" t="s">
        <v>546</v>
      </c>
    </row>
    <row r="1252" spans="1:14">
      <c r="B1252" s="685" t="str">
        <f>開票立会人入力シート!D29</f>
        <v>令和-118年1月0日</v>
      </c>
      <c r="C1252" s="686"/>
      <c r="D1252" s="686"/>
    </row>
    <row r="1255" spans="1:14">
      <c r="B1255" s="289" t="s">
        <v>929</v>
      </c>
      <c r="J1255" s="141">
        <f>入力シート!C29</f>
        <v>0</v>
      </c>
      <c r="N1255" s="114" t="s">
        <v>547</v>
      </c>
    </row>
    <row r="1256" spans="1:14">
      <c r="I1256" s="141"/>
    </row>
    <row r="1258" spans="1:14" ht="21">
      <c r="D1258" s="133"/>
      <c r="E1258" s="133"/>
      <c r="F1258" s="134" t="s">
        <v>517</v>
      </c>
      <c r="G1258" s="133"/>
      <c r="I1258" s="681">
        <f>入力シート!C8</f>
        <v>0</v>
      </c>
      <c r="J1258" s="681"/>
      <c r="K1258" s="682">
        <f>入力シート!C10</f>
        <v>0</v>
      </c>
      <c r="L1258" s="682"/>
    </row>
    <row r="1259" spans="1:14" ht="21">
      <c r="D1259" s="133"/>
      <c r="E1259" s="133"/>
      <c r="F1259" s="134"/>
      <c r="G1259" s="133"/>
      <c r="I1259" s="135"/>
      <c r="J1259" s="135"/>
      <c r="K1259" s="136"/>
      <c r="L1259" s="136"/>
    </row>
    <row r="1260" spans="1:14" ht="21">
      <c r="D1260" s="133"/>
      <c r="E1260" s="133"/>
      <c r="F1260" s="134"/>
      <c r="G1260" s="133"/>
      <c r="I1260" s="135"/>
      <c r="J1260" s="135"/>
      <c r="K1260" s="136"/>
      <c r="L1260" s="136"/>
    </row>
    <row r="1261" spans="1:14">
      <c r="B1261" s="688" t="str">
        <f>開票立会人入力シート!B29</f>
        <v>横浜町</v>
      </c>
      <c r="C1261" s="688"/>
      <c r="D1261" s="155" t="s">
        <v>560</v>
      </c>
      <c r="E1261" s="133"/>
      <c r="F1261" s="134"/>
      <c r="G1261" s="133"/>
      <c r="H1261" s="140" t="s">
        <v>498</v>
      </c>
      <c r="J1261" s="156"/>
      <c r="L1261" s="153"/>
    </row>
    <row r="1266" spans="1:14">
      <c r="A1266" s="289" t="s">
        <v>802</v>
      </c>
    </row>
    <row r="1267" spans="1:14">
      <c r="A1267" s="289" t="s">
        <v>803</v>
      </c>
    </row>
    <row r="1268" spans="1:14">
      <c r="A1268" s="289" t="s">
        <v>806</v>
      </c>
    </row>
    <row r="1269" spans="1:14">
      <c r="A1269" s="289" t="s">
        <v>807</v>
      </c>
    </row>
    <row r="1270" spans="1:14">
      <c r="N1270" s="138" t="s">
        <v>439</v>
      </c>
    </row>
    <row r="1274" spans="1:14" ht="28.5">
      <c r="A1274" s="675" t="s">
        <v>552</v>
      </c>
      <c r="B1274" s="675"/>
      <c r="C1274" s="675"/>
      <c r="D1274" s="675"/>
      <c r="E1274" s="675"/>
      <c r="F1274" s="675"/>
      <c r="G1274" s="675"/>
      <c r="H1274" s="675"/>
      <c r="I1274" s="675"/>
      <c r="J1274" s="675"/>
      <c r="K1274" s="675"/>
      <c r="L1274" s="675"/>
      <c r="M1274" s="675"/>
      <c r="N1274" s="675"/>
    </row>
    <row r="1278" spans="1:14">
      <c r="G1278" s="114" t="s">
        <v>541</v>
      </c>
    </row>
    <row r="1280" spans="1:14" ht="18.75">
      <c r="G1280" s="114" t="s">
        <v>516</v>
      </c>
      <c r="H1280" s="142"/>
      <c r="I1280" s="394">
        <f>開票立会人入力シート!K30</f>
        <v>0</v>
      </c>
      <c r="J1280" s="142"/>
      <c r="K1280" s="142"/>
    </row>
    <row r="1281" spans="1:13" ht="18.75">
      <c r="H1281" s="142"/>
      <c r="I1281" s="142"/>
      <c r="J1281" s="142"/>
      <c r="K1281" s="142"/>
    </row>
    <row r="1282" spans="1:13" ht="18.75">
      <c r="G1282" s="114" t="s">
        <v>466</v>
      </c>
      <c r="H1282" s="142"/>
      <c r="I1282" s="141">
        <f>開票立会人入力シート!H30</f>
        <v>0</v>
      </c>
      <c r="J1282" s="142"/>
      <c r="K1282" s="141">
        <f>開票立会人入力シート!J30</f>
        <v>0</v>
      </c>
    </row>
    <row r="1283" spans="1:13" ht="18.75">
      <c r="H1283" s="142"/>
      <c r="I1283" s="141"/>
      <c r="J1283" s="142"/>
      <c r="K1283" s="142"/>
    </row>
    <row r="1284" spans="1:13">
      <c r="G1284" s="114" t="s">
        <v>517</v>
      </c>
      <c r="I1284" s="141">
        <f>開票立会人入力シート!G30</f>
        <v>0</v>
      </c>
      <c r="J1284" s="141"/>
      <c r="K1284" s="141">
        <f>開票立会人入力シート!I30</f>
        <v>0</v>
      </c>
    </row>
    <row r="1285" spans="1:13">
      <c r="I1285" s="141"/>
      <c r="J1285" s="141"/>
      <c r="K1285" s="141"/>
    </row>
    <row r="1286" spans="1:13">
      <c r="H1286" s="144" t="s">
        <v>545</v>
      </c>
      <c r="I1286" s="691" t="str">
        <f>開票立会人入力シート!R30</f>
        <v>S//</v>
      </c>
      <c r="J1286" s="692"/>
      <c r="K1286" s="692"/>
      <c r="L1286" s="144" t="s">
        <v>544</v>
      </c>
      <c r="M1286" s="145"/>
    </row>
    <row r="1288" spans="1:13" ht="18.75">
      <c r="G1288" s="142"/>
    </row>
    <row r="1290" spans="1:13">
      <c r="A1290" s="114" t="s">
        <v>542</v>
      </c>
      <c r="C1290" s="141" t="str">
        <f>入力シート!C1</f>
        <v>令和5年6月4日執行青森県知事選挙</v>
      </c>
    </row>
    <row r="1291" spans="1:13">
      <c r="C1291" s="141"/>
    </row>
    <row r="1292" spans="1:13" ht="18.75">
      <c r="G1292" s="142"/>
      <c r="J1292" s="142"/>
    </row>
    <row r="1293" spans="1:13" ht="18.75">
      <c r="A1293" s="114" t="s">
        <v>553</v>
      </c>
      <c r="F1293" s="141" t="str">
        <f>開票立会人入力シート!B30</f>
        <v>東北町</v>
      </c>
      <c r="G1293" s="142"/>
      <c r="H1293" s="114" t="s">
        <v>554</v>
      </c>
      <c r="J1293" s="142"/>
    </row>
    <row r="1294" spans="1:13" ht="18.75">
      <c r="G1294" s="142"/>
      <c r="J1294" s="142"/>
    </row>
    <row r="1296" spans="1:13">
      <c r="A1296" s="114" t="s">
        <v>546</v>
      </c>
    </row>
    <row r="1299" spans="2:14">
      <c r="B1299" s="685" t="str">
        <f>開票立会人入力シート!D30</f>
        <v>令和-118年1月0日</v>
      </c>
      <c r="C1299" s="686"/>
      <c r="D1299" s="686"/>
    </row>
    <row r="1302" spans="2:14">
      <c r="B1302" s="289" t="s">
        <v>929</v>
      </c>
      <c r="J1302" s="141">
        <f>入力シート!C29</f>
        <v>0</v>
      </c>
      <c r="N1302" s="114" t="s">
        <v>547</v>
      </c>
    </row>
    <row r="1303" spans="2:14">
      <c r="I1303" s="141"/>
    </row>
    <row r="1305" spans="2:14" ht="21">
      <c r="D1305" s="133"/>
      <c r="E1305" s="133"/>
      <c r="F1305" s="134" t="s">
        <v>517</v>
      </c>
      <c r="G1305" s="133"/>
      <c r="I1305" s="681">
        <f>入力シート!C8</f>
        <v>0</v>
      </c>
      <c r="J1305" s="681"/>
      <c r="K1305" s="682">
        <f>入力シート!C10</f>
        <v>0</v>
      </c>
      <c r="L1305" s="682"/>
    </row>
    <row r="1306" spans="2:14" ht="21">
      <c r="D1306" s="133"/>
      <c r="E1306" s="133"/>
      <c r="F1306" s="134"/>
      <c r="G1306" s="133"/>
      <c r="I1306" s="135"/>
      <c r="J1306" s="135"/>
      <c r="K1306" s="136"/>
      <c r="L1306" s="136"/>
    </row>
    <row r="1307" spans="2:14" ht="21">
      <c r="D1307" s="133"/>
      <c r="E1307" s="133"/>
      <c r="F1307" s="134"/>
      <c r="G1307" s="133"/>
      <c r="I1307" s="135"/>
      <c r="J1307" s="135"/>
      <c r="K1307" s="136"/>
      <c r="L1307" s="136"/>
    </row>
    <row r="1308" spans="2:14">
      <c r="B1308" s="688" t="str">
        <f>開票立会人入力シート!B30</f>
        <v>東北町</v>
      </c>
      <c r="C1308" s="688"/>
      <c r="D1308" s="155" t="s">
        <v>560</v>
      </c>
      <c r="E1308" s="133"/>
      <c r="F1308" s="134"/>
      <c r="G1308" s="133"/>
      <c r="H1308" s="140" t="s">
        <v>498</v>
      </c>
      <c r="J1308" s="156"/>
      <c r="L1308" s="153"/>
    </row>
    <row r="1313" spans="1:14">
      <c r="A1313" s="289" t="s">
        <v>802</v>
      </c>
    </row>
    <row r="1314" spans="1:14">
      <c r="A1314" s="289" t="s">
        <v>803</v>
      </c>
    </row>
    <row r="1315" spans="1:14">
      <c r="A1315" s="289" t="s">
        <v>806</v>
      </c>
    </row>
    <row r="1316" spans="1:14">
      <c r="A1316" s="289" t="s">
        <v>807</v>
      </c>
    </row>
    <row r="1317" spans="1:14">
      <c r="N1317" s="138" t="s">
        <v>439</v>
      </c>
    </row>
    <row r="1321" spans="1:14" ht="28.5">
      <c r="A1321" s="675" t="s">
        <v>552</v>
      </c>
      <c r="B1321" s="675"/>
      <c r="C1321" s="675"/>
      <c r="D1321" s="675"/>
      <c r="E1321" s="675"/>
      <c r="F1321" s="675"/>
      <c r="G1321" s="675"/>
      <c r="H1321" s="675"/>
      <c r="I1321" s="675"/>
      <c r="J1321" s="675"/>
      <c r="K1321" s="675"/>
      <c r="L1321" s="675"/>
      <c r="M1321" s="675"/>
      <c r="N1321" s="675"/>
    </row>
    <row r="1325" spans="1:14">
      <c r="G1325" s="114" t="s">
        <v>541</v>
      </c>
    </row>
    <row r="1327" spans="1:14" ht="18.75">
      <c r="G1327" s="114" t="s">
        <v>516</v>
      </c>
      <c r="H1327" s="142"/>
      <c r="I1327" s="394">
        <f>開票立会人入力シート!K31</f>
        <v>0</v>
      </c>
      <c r="J1327" s="142"/>
      <c r="K1327" s="142"/>
    </row>
    <row r="1328" spans="1:14" ht="18.75">
      <c r="H1328" s="142"/>
      <c r="I1328" s="142"/>
      <c r="J1328" s="142"/>
      <c r="K1328" s="142"/>
    </row>
    <row r="1329" spans="1:13" ht="18.75">
      <c r="G1329" s="114" t="s">
        <v>466</v>
      </c>
      <c r="H1329" s="142"/>
      <c r="I1329" s="141">
        <f>開票立会人入力シート!H31</f>
        <v>0</v>
      </c>
      <c r="J1329" s="142"/>
      <c r="K1329" s="141">
        <f>開票立会人入力シート!J31</f>
        <v>0</v>
      </c>
    </row>
    <row r="1330" spans="1:13" ht="18.75">
      <c r="H1330" s="142"/>
      <c r="I1330" s="141"/>
      <c r="J1330" s="142"/>
      <c r="K1330" s="142"/>
    </row>
    <row r="1331" spans="1:13">
      <c r="G1331" s="114" t="s">
        <v>517</v>
      </c>
      <c r="I1331" s="141">
        <f>開票立会人入力シート!G31</f>
        <v>0</v>
      </c>
      <c r="J1331" s="141"/>
      <c r="K1331" s="141">
        <f>開票立会人入力シート!I31</f>
        <v>0</v>
      </c>
    </row>
    <row r="1332" spans="1:13">
      <c r="I1332" s="141"/>
      <c r="J1332" s="141"/>
      <c r="K1332" s="141"/>
    </row>
    <row r="1333" spans="1:13">
      <c r="H1333" s="144" t="s">
        <v>545</v>
      </c>
      <c r="I1333" s="691" t="str">
        <f>開票立会人入力シート!R31</f>
        <v>S//</v>
      </c>
      <c r="J1333" s="692"/>
      <c r="K1333" s="692"/>
      <c r="L1333" s="144" t="s">
        <v>544</v>
      </c>
      <c r="M1333" s="145"/>
    </row>
    <row r="1335" spans="1:13" ht="18.75">
      <c r="G1335" s="142"/>
    </row>
    <row r="1337" spans="1:13">
      <c r="A1337" s="114" t="s">
        <v>542</v>
      </c>
      <c r="C1337" s="141" t="str">
        <f>入力シート!C1</f>
        <v>令和5年6月4日執行青森県知事選挙</v>
      </c>
    </row>
    <row r="1338" spans="1:13">
      <c r="C1338" s="141"/>
    </row>
    <row r="1339" spans="1:13" ht="18.75">
      <c r="G1339" s="142"/>
      <c r="J1339" s="142"/>
    </row>
    <row r="1340" spans="1:13" ht="18.75">
      <c r="A1340" s="114" t="s">
        <v>553</v>
      </c>
      <c r="F1340" s="141" t="str">
        <f>開票立会人入力シート!B31</f>
        <v>六ヶ所村</v>
      </c>
      <c r="G1340" s="142"/>
      <c r="H1340" s="114" t="s">
        <v>554</v>
      </c>
      <c r="J1340" s="142"/>
    </row>
    <row r="1341" spans="1:13" ht="18.75">
      <c r="G1341" s="142"/>
      <c r="J1341" s="142"/>
    </row>
    <row r="1343" spans="1:13">
      <c r="A1343" s="114" t="s">
        <v>546</v>
      </c>
    </row>
    <row r="1346" spans="1:14">
      <c r="B1346" s="685" t="str">
        <f>開票立会人入力シート!D31</f>
        <v>令和-118年1月0日</v>
      </c>
      <c r="C1346" s="686"/>
      <c r="D1346" s="686"/>
    </row>
    <row r="1349" spans="1:14">
      <c r="B1349" s="289" t="s">
        <v>929</v>
      </c>
      <c r="J1349" s="141">
        <f>入力シート!C29</f>
        <v>0</v>
      </c>
      <c r="N1349" s="114" t="s">
        <v>547</v>
      </c>
    </row>
    <row r="1350" spans="1:14">
      <c r="I1350" s="141"/>
    </row>
    <row r="1352" spans="1:14" ht="21">
      <c r="D1352" s="133"/>
      <c r="E1352" s="133"/>
      <c r="F1352" s="134" t="s">
        <v>517</v>
      </c>
      <c r="G1352" s="133"/>
      <c r="I1352" s="681">
        <f>入力シート!C8</f>
        <v>0</v>
      </c>
      <c r="J1352" s="681"/>
      <c r="K1352" s="682">
        <f>入力シート!C10</f>
        <v>0</v>
      </c>
      <c r="L1352" s="682"/>
    </row>
    <row r="1353" spans="1:14" ht="21">
      <c r="D1353" s="133"/>
      <c r="E1353" s="133"/>
      <c r="F1353" s="134"/>
      <c r="G1353" s="133"/>
      <c r="I1353" s="135"/>
      <c r="J1353" s="135"/>
      <c r="K1353" s="136"/>
      <c r="L1353" s="136"/>
    </row>
    <row r="1354" spans="1:14" ht="21">
      <c r="D1354" s="133"/>
      <c r="E1354" s="133"/>
      <c r="F1354" s="134"/>
      <c r="G1354" s="133"/>
      <c r="I1354" s="135"/>
      <c r="J1354" s="135"/>
      <c r="K1354" s="136"/>
      <c r="L1354" s="136"/>
    </row>
    <row r="1355" spans="1:14">
      <c r="B1355" s="688" t="str">
        <f>開票立会人入力シート!B31</f>
        <v>六ヶ所村</v>
      </c>
      <c r="C1355" s="688"/>
      <c r="D1355" s="155" t="s">
        <v>560</v>
      </c>
      <c r="E1355" s="133"/>
      <c r="F1355" s="134"/>
      <c r="G1355" s="133"/>
      <c r="H1355" s="140" t="s">
        <v>498</v>
      </c>
      <c r="J1355" s="156"/>
      <c r="L1355" s="153"/>
    </row>
    <row r="1360" spans="1:14">
      <c r="A1360" s="289" t="s">
        <v>802</v>
      </c>
    </row>
    <row r="1361" spans="1:14">
      <c r="A1361" s="289" t="s">
        <v>803</v>
      </c>
    </row>
    <row r="1362" spans="1:14">
      <c r="A1362" s="289" t="s">
        <v>806</v>
      </c>
    </row>
    <row r="1363" spans="1:14">
      <c r="A1363" s="289" t="s">
        <v>807</v>
      </c>
    </row>
    <row r="1364" spans="1:14">
      <c r="N1364" s="138" t="s">
        <v>439</v>
      </c>
    </row>
    <row r="1368" spans="1:14" ht="28.5">
      <c r="A1368" s="675" t="s">
        <v>552</v>
      </c>
      <c r="B1368" s="675"/>
      <c r="C1368" s="675"/>
      <c r="D1368" s="675"/>
      <c r="E1368" s="675"/>
      <c r="F1368" s="675"/>
      <c r="G1368" s="675"/>
      <c r="H1368" s="675"/>
      <c r="I1368" s="675"/>
      <c r="J1368" s="675"/>
      <c r="K1368" s="675"/>
      <c r="L1368" s="675"/>
      <c r="M1368" s="675"/>
      <c r="N1368" s="675"/>
    </row>
    <row r="1372" spans="1:14">
      <c r="G1372" s="114" t="s">
        <v>541</v>
      </c>
    </row>
    <row r="1374" spans="1:14" ht="18.75">
      <c r="G1374" s="114" t="s">
        <v>516</v>
      </c>
      <c r="H1374" s="142"/>
      <c r="I1374" s="394">
        <f>開票立会人入力シート!K32</f>
        <v>0</v>
      </c>
      <c r="J1374" s="142"/>
      <c r="K1374" s="142"/>
    </row>
    <row r="1375" spans="1:14" ht="18.75">
      <c r="H1375" s="142"/>
      <c r="I1375" s="142"/>
      <c r="J1375" s="142"/>
      <c r="K1375" s="142"/>
    </row>
    <row r="1376" spans="1:14" ht="18.75">
      <c r="G1376" s="114" t="s">
        <v>466</v>
      </c>
      <c r="H1376" s="142"/>
      <c r="I1376" s="141">
        <f>開票立会人入力シート!H32</f>
        <v>0</v>
      </c>
      <c r="J1376" s="142"/>
      <c r="K1376" s="141">
        <f>開票立会人入力シート!J32</f>
        <v>0</v>
      </c>
    </row>
    <row r="1377" spans="1:13" ht="18.75">
      <c r="H1377" s="142"/>
      <c r="I1377" s="141"/>
      <c r="J1377" s="142"/>
      <c r="K1377" s="142"/>
    </row>
    <row r="1378" spans="1:13">
      <c r="G1378" s="114" t="s">
        <v>517</v>
      </c>
      <c r="I1378" s="141">
        <f>開票立会人入力シート!G32</f>
        <v>0</v>
      </c>
      <c r="J1378" s="141"/>
      <c r="K1378" s="141">
        <f>開票立会人入力シート!I32</f>
        <v>0</v>
      </c>
    </row>
    <row r="1379" spans="1:13">
      <c r="I1379" s="141"/>
      <c r="J1379" s="141"/>
      <c r="K1379" s="141"/>
    </row>
    <row r="1380" spans="1:13">
      <c r="H1380" s="144" t="s">
        <v>545</v>
      </c>
      <c r="I1380" s="691" t="str">
        <f>開票立会人入力シート!R32</f>
        <v>S//</v>
      </c>
      <c r="J1380" s="692"/>
      <c r="K1380" s="692"/>
      <c r="L1380" s="144" t="s">
        <v>544</v>
      </c>
      <c r="M1380" s="145"/>
    </row>
    <row r="1382" spans="1:13" ht="18.75">
      <c r="G1382" s="142"/>
    </row>
    <row r="1384" spans="1:13">
      <c r="A1384" s="114" t="s">
        <v>542</v>
      </c>
      <c r="C1384" s="141" t="str">
        <f>入力シート!C1</f>
        <v>令和5年6月4日執行青森県知事選挙</v>
      </c>
    </row>
    <row r="1385" spans="1:13">
      <c r="C1385" s="141"/>
    </row>
    <row r="1386" spans="1:13" ht="18.75">
      <c r="G1386" s="142"/>
      <c r="J1386" s="142"/>
    </row>
    <row r="1387" spans="1:13" ht="18.75">
      <c r="A1387" s="114" t="s">
        <v>553</v>
      </c>
      <c r="F1387" s="141" t="str">
        <f>開票立会人入力シート!B32</f>
        <v>おいらせ町</v>
      </c>
      <c r="G1387" s="142"/>
      <c r="H1387" s="114" t="s">
        <v>554</v>
      </c>
      <c r="J1387" s="142"/>
    </row>
    <row r="1388" spans="1:13" ht="18.75">
      <c r="G1388" s="142"/>
      <c r="J1388" s="142"/>
    </row>
    <row r="1390" spans="1:13">
      <c r="A1390" s="114" t="s">
        <v>546</v>
      </c>
    </row>
    <row r="1393" spans="1:14">
      <c r="B1393" s="685" t="str">
        <f>開票立会人入力シート!D32</f>
        <v>令和-118年1月0日</v>
      </c>
      <c r="C1393" s="686"/>
      <c r="D1393" s="686"/>
    </row>
    <row r="1396" spans="1:14">
      <c r="B1396" s="289" t="s">
        <v>929</v>
      </c>
      <c r="J1396" s="141">
        <f>入力シート!C29</f>
        <v>0</v>
      </c>
      <c r="N1396" s="114" t="s">
        <v>547</v>
      </c>
    </row>
    <row r="1397" spans="1:14">
      <c r="I1397" s="141"/>
    </row>
    <row r="1399" spans="1:14" ht="21">
      <c r="D1399" s="133"/>
      <c r="E1399" s="133"/>
      <c r="F1399" s="134" t="s">
        <v>517</v>
      </c>
      <c r="G1399" s="133"/>
      <c r="I1399" s="681">
        <f>入力シート!C8</f>
        <v>0</v>
      </c>
      <c r="J1399" s="681"/>
      <c r="K1399" s="682">
        <f>入力シート!C10</f>
        <v>0</v>
      </c>
      <c r="L1399" s="682"/>
    </row>
    <row r="1400" spans="1:14" ht="21">
      <c r="D1400" s="133"/>
      <c r="E1400" s="133"/>
      <c r="F1400" s="134"/>
      <c r="G1400" s="133"/>
      <c r="I1400" s="135"/>
      <c r="J1400" s="135"/>
      <c r="K1400" s="136"/>
      <c r="L1400" s="136"/>
    </row>
    <row r="1401" spans="1:14" ht="21">
      <c r="D1401" s="133"/>
      <c r="E1401" s="133"/>
      <c r="F1401" s="134"/>
      <c r="G1401" s="133"/>
      <c r="I1401" s="135"/>
      <c r="J1401" s="135"/>
      <c r="K1401" s="136"/>
      <c r="L1401" s="136"/>
    </row>
    <row r="1402" spans="1:14">
      <c r="B1402" s="688" t="str">
        <f>開票立会人入力シート!B32</f>
        <v>おいらせ町</v>
      </c>
      <c r="C1402" s="688"/>
      <c r="D1402" s="155" t="s">
        <v>560</v>
      </c>
      <c r="E1402" s="133"/>
      <c r="F1402" s="134"/>
      <c r="G1402" s="133"/>
      <c r="H1402" s="140" t="s">
        <v>498</v>
      </c>
      <c r="J1402" s="156"/>
      <c r="L1402" s="153"/>
    </row>
    <row r="1407" spans="1:14">
      <c r="A1407" s="289" t="s">
        <v>802</v>
      </c>
    </row>
    <row r="1408" spans="1:14">
      <c r="A1408" s="289" t="s">
        <v>803</v>
      </c>
    </row>
    <row r="1409" spans="1:14">
      <c r="A1409" s="289" t="s">
        <v>806</v>
      </c>
    </row>
    <row r="1410" spans="1:14">
      <c r="A1410" s="289" t="s">
        <v>807</v>
      </c>
    </row>
    <row r="1411" spans="1:14">
      <c r="N1411" s="138" t="s">
        <v>439</v>
      </c>
    </row>
    <row r="1415" spans="1:14" ht="28.5">
      <c r="A1415" s="675" t="s">
        <v>552</v>
      </c>
      <c r="B1415" s="675"/>
      <c r="C1415" s="675"/>
      <c r="D1415" s="675"/>
      <c r="E1415" s="675"/>
      <c r="F1415" s="675"/>
      <c r="G1415" s="675"/>
      <c r="H1415" s="675"/>
      <c r="I1415" s="675"/>
      <c r="J1415" s="675"/>
      <c r="K1415" s="675"/>
      <c r="L1415" s="675"/>
      <c r="M1415" s="675"/>
      <c r="N1415" s="675"/>
    </row>
    <row r="1419" spans="1:14">
      <c r="G1419" s="114" t="s">
        <v>541</v>
      </c>
    </row>
    <row r="1421" spans="1:14" ht="18.75">
      <c r="G1421" s="114" t="s">
        <v>516</v>
      </c>
      <c r="H1421" s="142"/>
      <c r="I1421" s="394">
        <f>開票立会人入力シート!K33</f>
        <v>0</v>
      </c>
      <c r="J1421" s="142"/>
      <c r="K1421" s="142"/>
    </row>
    <row r="1422" spans="1:14" ht="18.75">
      <c r="H1422" s="142"/>
      <c r="I1422" s="142"/>
      <c r="J1422" s="142"/>
      <c r="K1422" s="142"/>
    </row>
    <row r="1423" spans="1:14" ht="18.75">
      <c r="G1423" s="114" t="s">
        <v>466</v>
      </c>
      <c r="H1423" s="142"/>
      <c r="I1423" s="141">
        <f>開票立会人入力シート!H33</f>
        <v>0</v>
      </c>
      <c r="J1423" s="142"/>
      <c r="K1423" s="141">
        <f>開票立会人入力シート!J33</f>
        <v>0</v>
      </c>
    </row>
    <row r="1424" spans="1:14" ht="18.75">
      <c r="H1424" s="142"/>
      <c r="I1424" s="141"/>
      <c r="J1424" s="142"/>
      <c r="K1424" s="142"/>
    </row>
    <row r="1425" spans="1:13">
      <c r="G1425" s="114" t="s">
        <v>517</v>
      </c>
      <c r="I1425" s="141">
        <f>開票立会人入力シート!G33</f>
        <v>0</v>
      </c>
      <c r="J1425" s="141"/>
      <c r="K1425" s="141">
        <f>開票立会人入力シート!I33</f>
        <v>0</v>
      </c>
    </row>
    <row r="1426" spans="1:13">
      <c r="I1426" s="141"/>
      <c r="J1426" s="141"/>
      <c r="K1426" s="141"/>
    </row>
    <row r="1427" spans="1:13">
      <c r="H1427" s="144" t="s">
        <v>545</v>
      </c>
      <c r="I1427" s="691" t="str">
        <f>開票立会人入力シート!R33</f>
        <v>S//</v>
      </c>
      <c r="J1427" s="692"/>
      <c r="K1427" s="692"/>
      <c r="L1427" s="144" t="s">
        <v>544</v>
      </c>
      <c r="M1427" s="145"/>
    </row>
    <row r="1429" spans="1:13" ht="18.75">
      <c r="G1429" s="142"/>
    </row>
    <row r="1431" spans="1:13">
      <c r="A1431" s="114" t="s">
        <v>542</v>
      </c>
      <c r="C1431" s="141" t="str">
        <f>入力シート!C1</f>
        <v>令和5年6月4日執行青森県知事選挙</v>
      </c>
    </row>
    <row r="1432" spans="1:13">
      <c r="C1432" s="141"/>
    </row>
    <row r="1433" spans="1:13" ht="18.75">
      <c r="G1433" s="142"/>
      <c r="J1433" s="142"/>
    </row>
    <row r="1434" spans="1:13" ht="18.75">
      <c r="A1434" s="114" t="s">
        <v>553</v>
      </c>
      <c r="F1434" s="141" t="str">
        <f>開票立会人入力シート!B33</f>
        <v>大間町</v>
      </c>
      <c r="G1434" s="142"/>
      <c r="H1434" s="114" t="s">
        <v>554</v>
      </c>
      <c r="J1434" s="142"/>
    </row>
    <row r="1435" spans="1:13" ht="18.75">
      <c r="G1435" s="142"/>
      <c r="J1435" s="142"/>
    </row>
    <row r="1437" spans="1:13">
      <c r="A1437" s="114" t="s">
        <v>546</v>
      </c>
    </row>
    <row r="1440" spans="1:13">
      <c r="B1440" s="685" t="str">
        <f>開票立会人入力シート!D33</f>
        <v>令和-118年1月0日</v>
      </c>
      <c r="C1440" s="686"/>
      <c r="D1440" s="686"/>
    </row>
    <row r="1443" spans="1:14">
      <c r="B1443" s="289" t="s">
        <v>929</v>
      </c>
      <c r="J1443" s="141">
        <f>入力シート!C29</f>
        <v>0</v>
      </c>
      <c r="N1443" s="114" t="s">
        <v>547</v>
      </c>
    </row>
    <row r="1444" spans="1:14">
      <c r="I1444" s="141"/>
    </row>
    <row r="1446" spans="1:14" ht="21">
      <c r="D1446" s="133"/>
      <c r="E1446" s="133"/>
      <c r="F1446" s="134" t="s">
        <v>517</v>
      </c>
      <c r="G1446" s="133"/>
      <c r="I1446" s="681">
        <f>入力シート!C8</f>
        <v>0</v>
      </c>
      <c r="J1446" s="681"/>
      <c r="K1446" s="682">
        <f>入力シート!C10</f>
        <v>0</v>
      </c>
      <c r="L1446" s="682"/>
    </row>
    <row r="1447" spans="1:14" ht="21">
      <c r="D1447" s="133"/>
      <c r="E1447" s="133"/>
      <c r="F1447" s="134"/>
      <c r="G1447" s="133"/>
      <c r="I1447" s="135"/>
      <c r="J1447" s="135"/>
      <c r="K1447" s="136"/>
      <c r="L1447" s="136"/>
    </row>
    <row r="1448" spans="1:14" ht="21">
      <c r="D1448" s="133"/>
      <c r="E1448" s="133"/>
      <c r="F1448" s="134"/>
      <c r="G1448" s="133"/>
      <c r="I1448" s="135"/>
      <c r="J1448" s="135"/>
      <c r="K1448" s="136"/>
      <c r="L1448" s="136"/>
    </row>
    <row r="1449" spans="1:14">
      <c r="B1449" s="688" t="str">
        <f>開票立会人入力シート!B33</f>
        <v>大間町</v>
      </c>
      <c r="C1449" s="688"/>
      <c r="D1449" s="155" t="s">
        <v>560</v>
      </c>
      <c r="E1449" s="133"/>
      <c r="F1449" s="134"/>
      <c r="G1449" s="133"/>
      <c r="H1449" s="140" t="s">
        <v>498</v>
      </c>
      <c r="J1449" s="156"/>
      <c r="L1449" s="153"/>
    </row>
    <row r="1454" spans="1:14">
      <c r="A1454" s="289" t="s">
        <v>802</v>
      </c>
    </row>
    <row r="1455" spans="1:14">
      <c r="A1455" s="289" t="s">
        <v>803</v>
      </c>
    </row>
    <row r="1456" spans="1:14">
      <c r="A1456" s="289" t="s">
        <v>806</v>
      </c>
    </row>
    <row r="1457" spans="1:14">
      <c r="A1457" s="289" t="s">
        <v>807</v>
      </c>
    </row>
    <row r="1458" spans="1:14">
      <c r="N1458" s="138" t="s">
        <v>439</v>
      </c>
    </row>
    <row r="1462" spans="1:14" ht="28.5">
      <c r="A1462" s="675" t="s">
        <v>552</v>
      </c>
      <c r="B1462" s="675"/>
      <c r="C1462" s="675"/>
      <c r="D1462" s="675"/>
      <c r="E1462" s="675"/>
      <c r="F1462" s="675"/>
      <c r="G1462" s="675"/>
      <c r="H1462" s="675"/>
      <c r="I1462" s="675"/>
      <c r="J1462" s="675"/>
      <c r="K1462" s="675"/>
      <c r="L1462" s="675"/>
      <c r="M1462" s="675"/>
      <c r="N1462" s="675"/>
    </row>
    <row r="1466" spans="1:14">
      <c r="G1466" s="114" t="s">
        <v>541</v>
      </c>
    </row>
    <row r="1468" spans="1:14" ht="18.75">
      <c r="G1468" s="114" t="s">
        <v>516</v>
      </c>
      <c r="H1468" s="142"/>
      <c r="I1468" s="394">
        <f>開票立会人入力シート!K34</f>
        <v>0</v>
      </c>
      <c r="J1468" s="142"/>
      <c r="K1468" s="142"/>
    </row>
    <row r="1469" spans="1:14" ht="18.75">
      <c r="H1469" s="142"/>
      <c r="I1469" s="142"/>
      <c r="J1469" s="142"/>
      <c r="K1469" s="142"/>
    </row>
    <row r="1470" spans="1:14" ht="18.75">
      <c r="G1470" s="114" t="s">
        <v>466</v>
      </c>
      <c r="H1470" s="142"/>
      <c r="I1470" s="141">
        <f>開票立会人入力シート!H34</f>
        <v>0</v>
      </c>
      <c r="J1470" s="142"/>
      <c r="K1470" s="141">
        <f>開票立会人入力シート!J34</f>
        <v>0</v>
      </c>
    </row>
    <row r="1471" spans="1:14" ht="18.75">
      <c r="H1471" s="142"/>
      <c r="I1471" s="141"/>
      <c r="J1471" s="142"/>
      <c r="K1471" s="142"/>
    </row>
    <row r="1472" spans="1:14">
      <c r="G1472" s="114" t="s">
        <v>517</v>
      </c>
      <c r="I1472" s="141">
        <f>開票立会人入力シート!G34</f>
        <v>0</v>
      </c>
      <c r="J1472" s="141"/>
      <c r="K1472" s="141">
        <f>開票立会人入力シート!I34</f>
        <v>0</v>
      </c>
    </row>
    <row r="1473" spans="1:13">
      <c r="I1473" s="141"/>
      <c r="J1473" s="141"/>
      <c r="K1473" s="141"/>
    </row>
    <row r="1474" spans="1:13">
      <c r="H1474" s="144" t="s">
        <v>545</v>
      </c>
      <c r="I1474" s="691" t="str">
        <f>開票立会人入力シート!R34</f>
        <v>S//</v>
      </c>
      <c r="J1474" s="692"/>
      <c r="K1474" s="692"/>
      <c r="L1474" s="144" t="s">
        <v>544</v>
      </c>
      <c r="M1474" s="145"/>
    </row>
    <row r="1476" spans="1:13" ht="18.75">
      <c r="G1476" s="142"/>
    </row>
    <row r="1478" spans="1:13">
      <c r="A1478" s="114" t="s">
        <v>542</v>
      </c>
      <c r="C1478" s="141" t="str">
        <f>入力シート!C1</f>
        <v>令和5年6月4日執行青森県知事選挙</v>
      </c>
    </row>
    <row r="1479" spans="1:13">
      <c r="C1479" s="141"/>
    </row>
    <row r="1480" spans="1:13" ht="18.75">
      <c r="G1480" s="142"/>
      <c r="J1480" s="142"/>
    </row>
    <row r="1481" spans="1:13" ht="18.75">
      <c r="A1481" s="114" t="s">
        <v>553</v>
      </c>
      <c r="F1481" s="141" t="str">
        <f>開票立会人入力シート!B34</f>
        <v>東通村</v>
      </c>
      <c r="G1481" s="142"/>
      <c r="H1481" s="114" t="s">
        <v>554</v>
      </c>
      <c r="J1481" s="142"/>
    </row>
    <row r="1482" spans="1:13" ht="18.75">
      <c r="G1482" s="142"/>
      <c r="J1482" s="142"/>
    </row>
    <row r="1484" spans="1:13">
      <c r="A1484" s="114" t="s">
        <v>546</v>
      </c>
    </row>
    <row r="1487" spans="1:13">
      <c r="B1487" s="685" t="str">
        <f>開票立会人入力シート!D34</f>
        <v>令和-118年1月0日</v>
      </c>
      <c r="C1487" s="686"/>
      <c r="D1487" s="686"/>
    </row>
    <row r="1490" spans="1:14">
      <c r="B1490" s="289" t="s">
        <v>929</v>
      </c>
      <c r="J1490" s="141">
        <f>入力シート!C29</f>
        <v>0</v>
      </c>
      <c r="N1490" s="114" t="s">
        <v>547</v>
      </c>
    </row>
    <row r="1491" spans="1:14">
      <c r="I1491" s="141"/>
    </row>
    <row r="1493" spans="1:14" ht="21">
      <c r="D1493" s="133"/>
      <c r="E1493" s="133"/>
      <c r="F1493" s="134" t="s">
        <v>517</v>
      </c>
      <c r="G1493" s="133"/>
      <c r="I1493" s="681">
        <f>入力シート!C8</f>
        <v>0</v>
      </c>
      <c r="J1493" s="681"/>
      <c r="K1493" s="682">
        <f>入力シート!C10</f>
        <v>0</v>
      </c>
      <c r="L1493" s="682"/>
    </row>
    <row r="1494" spans="1:14" ht="21">
      <c r="D1494" s="133"/>
      <c r="E1494" s="133"/>
      <c r="F1494" s="134"/>
      <c r="G1494" s="133"/>
      <c r="I1494" s="135"/>
      <c r="J1494" s="135"/>
      <c r="K1494" s="136"/>
      <c r="L1494" s="136"/>
    </row>
    <row r="1495" spans="1:14" ht="21">
      <c r="D1495" s="133"/>
      <c r="E1495" s="133"/>
      <c r="F1495" s="134"/>
      <c r="G1495" s="133"/>
      <c r="I1495" s="135"/>
      <c r="J1495" s="135"/>
      <c r="K1495" s="136"/>
      <c r="L1495" s="136"/>
    </row>
    <row r="1496" spans="1:14">
      <c r="B1496" s="688" t="str">
        <f>開票立会人入力シート!B34</f>
        <v>東通村</v>
      </c>
      <c r="C1496" s="688"/>
      <c r="D1496" s="155" t="s">
        <v>560</v>
      </c>
      <c r="E1496" s="133"/>
      <c r="F1496" s="134"/>
      <c r="G1496" s="133"/>
      <c r="H1496" s="140" t="s">
        <v>498</v>
      </c>
      <c r="J1496" s="156"/>
      <c r="L1496" s="153"/>
    </row>
    <row r="1501" spans="1:14">
      <c r="A1501" s="289" t="s">
        <v>802</v>
      </c>
    </row>
    <row r="1502" spans="1:14">
      <c r="A1502" s="289" t="s">
        <v>803</v>
      </c>
    </row>
    <row r="1503" spans="1:14">
      <c r="A1503" s="289" t="s">
        <v>806</v>
      </c>
    </row>
    <row r="1504" spans="1:14">
      <c r="A1504" s="289" t="s">
        <v>807</v>
      </c>
    </row>
    <row r="1505" spans="1:14">
      <c r="N1505" s="138" t="s">
        <v>439</v>
      </c>
    </row>
    <row r="1509" spans="1:14" ht="28.5">
      <c r="A1509" s="675" t="s">
        <v>552</v>
      </c>
      <c r="B1509" s="675"/>
      <c r="C1509" s="675"/>
      <c r="D1509" s="675"/>
      <c r="E1509" s="675"/>
      <c r="F1509" s="675"/>
      <c r="G1509" s="675"/>
      <c r="H1509" s="675"/>
      <c r="I1509" s="675"/>
      <c r="J1509" s="675"/>
      <c r="K1509" s="675"/>
      <c r="L1509" s="675"/>
      <c r="M1509" s="675"/>
      <c r="N1509" s="675"/>
    </row>
    <row r="1513" spans="1:14">
      <c r="G1513" s="114" t="s">
        <v>541</v>
      </c>
    </row>
    <row r="1515" spans="1:14" ht="18.75">
      <c r="G1515" s="114" t="s">
        <v>516</v>
      </c>
      <c r="H1515" s="142"/>
      <c r="I1515" s="394">
        <f>開票立会人入力シート!K35</f>
        <v>0</v>
      </c>
      <c r="J1515" s="142"/>
      <c r="K1515" s="142"/>
    </row>
    <row r="1516" spans="1:14" ht="18.75">
      <c r="H1516" s="142"/>
      <c r="I1516" s="142"/>
      <c r="J1516" s="142"/>
      <c r="K1516" s="142"/>
    </row>
    <row r="1517" spans="1:14" ht="18.75">
      <c r="G1517" s="114" t="s">
        <v>466</v>
      </c>
      <c r="H1517" s="142"/>
      <c r="I1517" s="141">
        <f>開票立会人入力シート!H35</f>
        <v>0</v>
      </c>
      <c r="J1517" s="142"/>
      <c r="K1517" s="141">
        <f>開票立会人入力シート!J35</f>
        <v>0</v>
      </c>
    </row>
    <row r="1518" spans="1:14" ht="18.75">
      <c r="H1518" s="142"/>
      <c r="I1518" s="141"/>
      <c r="J1518" s="142"/>
      <c r="K1518" s="142"/>
    </row>
    <row r="1519" spans="1:14">
      <c r="G1519" s="114" t="s">
        <v>517</v>
      </c>
      <c r="I1519" s="141">
        <f>開票立会人入力シート!G35</f>
        <v>0</v>
      </c>
      <c r="J1519" s="141"/>
      <c r="K1519" s="141">
        <f>開票立会人入力シート!I35</f>
        <v>0</v>
      </c>
    </row>
    <row r="1520" spans="1:14">
      <c r="I1520" s="141"/>
      <c r="J1520" s="141"/>
      <c r="K1520" s="141"/>
    </row>
    <row r="1521" spans="1:13">
      <c r="H1521" s="144" t="s">
        <v>545</v>
      </c>
      <c r="I1521" s="691" t="str">
        <f>開票立会人入力シート!R35</f>
        <v>S//</v>
      </c>
      <c r="J1521" s="692"/>
      <c r="K1521" s="692"/>
      <c r="L1521" s="144" t="s">
        <v>544</v>
      </c>
      <c r="M1521" s="145"/>
    </row>
    <row r="1523" spans="1:13" ht="18.75">
      <c r="G1523" s="142"/>
    </row>
    <row r="1525" spans="1:13">
      <c r="A1525" s="114" t="s">
        <v>542</v>
      </c>
      <c r="C1525" s="141" t="str">
        <f>入力シート!C1</f>
        <v>令和5年6月4日執行青森県知事選挙</v>
      </c>
    </row>
    <row r="1526" spans="1:13">
      <c r="C1526" s="141"/>
    </row>
    <row r="1527" spans="1:13" ht="18.75">
      <c r="G1527" s="142"/>
      <c r="J1527" s="142"/>
    </row>
    <row r="1528" spans="1:13" ht="18.75">
      <c r="A1528" s="114" t="s">
        <v>553</v>
      </c>
      <c r="F1528" s="141" t="str">
        <f>開票立会人入力シート!B35</f>
        <v>風間浦村</v>
      </c>
      <c r="G1528" s="142"/>
      <c r="H1528" s="114" t="s">
        <v>554</v>
      </c>
      <c r="J1528" s="142"/>
    </row>
    <row r="1529" spans="1:13" ht="18.75">
      <c r="G1529" s="142"/>
      <c r="J1529" s="142"/>
    </row>
    <row r="1531" spans="1:13">
      <c r="A1531" s="114" t="s">
        <v>546</v>
      </c>
    </row>
    <row r="1534" spans="1:13">
      <c r="B1534" s="685" t="str">
        <f>開票立会人入力シート!D35</f>
        <v>令和-118年1月0日</v>
      </c>
      <c r="C1534" s="686"/>
      <c r="D1534" s="686"/>
    </row>
    <row r="1537" spans="1:14">
      <c r="B1537" s="289" t="s">
        <v>929</v>
      </c>
      <c r="J1537" s="141">
        <f>入力シート!C29</f>
        <v>0</v>
      </c>
      <c r="N1537" s="114" t="s">
        <v>547</v>
      </c>
    </row>
    <row r="1538" spans="1:14">
      <c r="I1538" s="141"/>
    </row>
    <row r="1540" spans="1:14" ht="21">
      <c r="D1540" s="133"/>
      <c r="E1540" s="133"/>
      <c r="F1540" s="134" t="s">
        <v>517</v>
      </c>
      <c r="G1540" s="133"/>
      <c r="I1540" s="681">
        <f>入力シート!C8</f>
        <v>0</v>
      </c>
      <c r="J1540" s="681"/>
      <c r="K1540" s="682">
        <f>入力シート!C10</f>
        <v>0</v>
      </c>
      <c r="L1540" s="682"/>
    </row>
    <row r="1541" spans="1:14" ht="21">
      <c r="D1541" s="133"/>
      <c r="E1541" s="133"/>
      <c r="F1541" s="134"/>
      <c r="G1541" s="133"/>
      <c r="I1541" s="135"/>
      <c r="J1541" s="135"/>
      <c r="K1541" s="136"/>
      <c r="L1541" s="136"/>
    </row>
    <row r="1542" spans="1:14" ht="21">
      <c r="D1542" s="133"/>
      <c r="E1542" s="133"/>
      <c r="F1542" s="134"/>
      <c r="G1542" s="133"/>
      <c r="I1542" s="135"/>
      <c r="J1542" s="135"/>
      <c r="K1542" s="136"/>
      <c r="L1542" s="136"/>
    </row>
    <row r="1543" spans="1:14">
      <c r="B1543" s="688" t="str">
        <f>開票立会人入力シート!B35</f>
        <v>風間浦村</v>
      </c>
      <c r="C1543" s="688"/>
      <c r="D1543" s="155" t="s">
        <v>560</v>
      </c>
      <c r="E1543" s="133"/>
      <c r="F1543" s="134"/>
      <c r="G1543" s="133"/>
      <c r="H1543" s="140" t="s">
        <v>498</v>
      </c>
      <c r="J1543" s="156"/>
      <c r="L1543" s="153"/>
    </row>
    <row r="1548" spans="1:14">
      <c r="A1548" s="289" t="s">
        <v>802</v>
      </c>
    </row>
    <row r="1549" spans="1:14">
      <c r="A1549" s="289" t="s">
        <v>803</v>
      </c>
    </row>
    <row r="1550" spans="1:14">
      <c r="A1550" s="289" t="s">
        <v>806</v>
      </c>
    </row>
    <row r="1551" spans="1:14">
      <c r="A1551" s="289" t="s">
        <v>807</v>
      </c>
    </row>
    <row r="1552" spans="1:14">
      <c r="N1552" s="138" t="s">
        <v>439</v>
      </c>
    </row>
    <row r="1556" spans="1:14" ht="28.5">
      <c r="A1556" s="675" t="s">
        <v>552</v>
      </c>
      <c r="B1556" s="675"/>
      <c r="C1556" s="675"/>
      <c r="D1556" s="675"/>
      <c r="E1556" s="675"/>
      <c r="F1556" s="675"/>
      <c r="G1556" s="675"/>
      <c r="H1556" s="675"/>
      <c r="I1556" s="675"/>
      <c r="J1556" s="675"/>
      <c r="K1556" s="675"/>
      <c r="L1556" s="675"/>
      <c r="M1556" s="675"/>
      <c r="N1556" s="675"/>
    </row>
    <row r="1560" spans="1:14">
      <c r="G1560" s="114" t="s">
        <v>541</v>
      </c>
    </row>
    <row r="1562" spans="1:14" ht="18.75">
      <c r="G1562" s="114" t="s">
        <v>516</v>
      </c>
      <c r="H1562" s="142"/>
      <c r="I1562" s="394">
        <f>開票立会人入力シート!K36</f>
        <v>0</v>
      </c>
      <c r="J1562" s="142"/>
      <c r="K1562" s="142"/>
    </row>
    <row r="1563" spans="1:14" ht="18.75">
      <c r="H1563" s="142"/>
      <c r="I1563" s="142"/>
      <c r="J1563" s="142"/>
      <c r="K1563" s="142"/>
    </row>
    <row r="1564" spans="1:14" ht="18.75">
      <c r="G1564" s="114" t="s">
        <v>466</v>
      </c>
      <c r="H1564" s="142"/>
      <c r="I1564" s="141">
        <f>開票立会人入力シート!H36</f>
        <v>0</v>
      </c>
      <c r="J1564" s="142"/>
      <c r="K1564" s="141">
        <f>開票立会人入力シート!J36</f>
        <v>0</v>
      </c>
    </row>
    <row r="1565" spans="1:14" ht="18.75">
      <c r="H1565" s="142"/>
      <c r="I1565" s="141"/>
      <c r="J1565" s="142"/>
      <c r="K1565" s="142"/>
    </row>
    <row r="1566" spans="1:14">
      <c r="G1566" s="114" t="s">
        <v>517</v>
      </c>
      <c r="I1566" s="141">
        <f>開票立会人入力シート!G36</f>
        <v>0</v>
      </c>
      <c r="J1566" s="141"/>
      <c r="K1566" s="141">
        <f>開票立会人入力シート!I36</f>
        <v>0</v>
      </c>
    </row>
    <row r="1567" spans="1:14">
      <c r="I1567" s="141"/>
      <c r="J1567" s="141"/>
      <c r="K1567" s="141"/>
    </row>
    <row r="1568" spans="1:14">
      <c r="H1568" s="144" t="s">
        <v>545</v>
      </c>
      <c r="I1568" s="691" t="str">
        <f>開票立会人入力シート!R36</f>
        <v>S//</v>
      </c>
      <c r="J1568" s="692"/>
      <c r="K1568" s="692"/>
      <c r="L1568" s="144" t="s">
        <v>544</v>
      </c>
      <c r="M1568" s="145"/>
    </row>
    <row r="1570" spans="1:14" ht="18.75">
      <c r="G1570" s="142"/>
    </row>
    <row r="1572" spans="1:14">
      <c r="A1572" s="114" t="s">
        <v>542</v>
      </c>
      <c r="C1572" s="141" t="str">
        <f>入力シート!C1</f>
        <v>令和5年6月4日執行青森県知事選挙</v>
      </c>
    </row>
    <row r="1573" spans="1:14">
      <c r="C1573" s="141"/>
    </row>
    <row r="1574" spans="1:14" ht="18.75">
      <c r="G1574" s="142"/>
      <c r="J1574" s="142"/>
    </row>
    <row r="1575" spans="1:14" ht="18.75">
      <c r="A1575" s="114" t="s">
        <v>553</v>
      </c>
      <c r="F1575" s="141" t="str">
        <f>開票立会人入力シート!B36</f>
        <v>佐井村</v>
      </c>
      <c r="G1575" s="142"/>
      <c r="H1575" s="114" t="s">
        <v>554</v>
      </c>
      <c r="J1575" s="142"/>
    </row>
    <row r="1576" spans="1:14" ht="18.75">
      <c r="G1576" s="142"/>
      <c r="J1576" s="142"/>
    </row>
    <row r="1578" spans="1:14">
      <c r="A1578" s="114" t="s">
        <v>546</v>
      </c>
    </row>
    <row r="1581" spans="1:14">
      <c r="B1581" s="685" t="str">
        <f>開票立会人入力シート!D36</f>
        <v>令和-118年1月0日</v>
      </c>
      <c r="C1581" s="686"/>
      <c r="D1581" s="686"/>
    </row>
    <row r="1584" spans="1:14">
      <c r="B1584" s="289" t="s">
        <v>929</v>
      </c>
      <c r="J1584" s="141">
        <f>入力シート!C29</f>
        <v>0</v>
      </c>
      <c r="N1584" s="114" t="s">
        <v>547</v>
      </c>
    </row>
    <row r="1585" spans="1:14">
      <c r="I1585" s="141"/>
    </row>
    <row r="1587" spans="1:14" ht="21">
      <c r="D1587" s="133"/>
      <c r="E1587" s="133"/>
      <c r="F1587" s="134" t="s">
        <v>517</v>
      </c>
      <c r="G1587" s="133"/>
      <c r="I1587" s="681">
        <f>入力シート!C8</f>
        <v>0</v>
      </c>
      <c r="J1587" s="681"/>
      <c r="K1587" s="682">
        <f>入力シート!C10</f>
        <v>0</v>
      </c>
      <c r="L1587" s="682"/>
    </row>
    <row r="1588" spans="1:14" ht="21">
      <c r="D1588" s="133"/>
      <c r="E1588" s="133"/>
      <c r="F1588" s="134"/>
      <c r="G1588" s="133"/>
      <c r="I1588" s="135"/>
      <c r="J1588" s="135"/>
      <c r="K1588" s="136"/>
      <c r="L1588" s="136"/>
    </row>
    <row r="1589" spans="1:14" ht="21">
      <c r="D1589" s="133"/>
      <c r="E1589" s="133"/>
      <c r="F1589" s="134"/>
      <c r="G1589" s="133"/>
      <c r="I1589" s="135"/>
      <c r="J1589" s="135"/>
      <c r="K1589" s="136"/>
      <c r="L1589" s="136"/>
    </row>
    <row r="1590" spans="1:14">
      <c r="B1590" s="688" t="str">
        <f>開票立会人入力シート!B36</f>
        <v>佐井村</v>
      </c>
      <c r="C1590" s="688"/>
      <c r="D1590" s="155" t="s">
        <v>560</v>
      </c>
      <c r="E1590" s="133"/>
      <c r="F1590" s="134"/>
      <c r="G1590" s="133"/>
      <c r="H1590" s="140" t="s">
        <v>498</v>
      </c>
      <c r="J1590" s="156"/>
      <c r="L1590" s="153"/>
    </row>
    <row r="1595" spans="1:14">
      <c r="A1595" s="289" t="s">
        <v>802</v>
      </c>
    </row>
    <row r="1596" spans="1:14">
      <c r="A1596" s="289" t="s">
        <v>803</v>
      </c>
    </row>
    <row r="1597" spans="1:14">
      <c r="A1597" s="289" t="s">
        <v>806</v>
      </c>
    </row>
    <row r="1598" spans="1:14">
      <c r="A1598" s="289" t="s">
        <v>807</v>
      </c>
    </row>
    <row r="1599" spans="1:14">
      <c r="N1599" s="138" t="s">
        <v>439</v>
      </c>
    </row>
    <row r="1603" spans="1:14" ht="28.5">
      <c r="A1603" s="675" t="s">
        <v>552</v>
      </c>
      <c r="B1603" s="675"/>
      <c r="C1603" s="675"/>
      <c r="D1603" s="675"/>
      <c r="E1603" s="675"/>
      <c r="F1603" s="675"/>
      <c r="G1603" s="675"/>
      <c r="H1603" s="675"/>
      <c r="I1603" s="675"/>
      <c r="J1603" s="675"/>
      <c r="K1603" s="675"/>
      <c r="L1603" s="675"/>
      <c r="M1603" s="675"/>
      <c r="N1603" s="675"/>
    </row>
    <row r="1607" spans="1:14">
      <c r="G1607" s="114" t="s">
        <v>541</v>
      </c>
    </row>
    <row r="1609" spans="1:14" ht="18.75">
      <c r="G1609" s="114" t="s">
        <v>516</v>
      </c>
      <c r="H1609" s="142"/>
      <c r="I1609" s="394">
        <f>開票立会人入力シート!K37</f>
        <v>0</v>
      </c>
      <c r="J1609" s="142"/>
      <c r="K1609" s="142"/>
    </row>
    <row r="1610" spans="1:14" ht="18.75">
      <c r="H1610" s="142"/>
      <c r="I1610" s="142"/>
      <c r="J1610" s="142"/>
      <c r="K1610" s="142"/>
    </row>
    <row r="1611" spans="1:14" ht="18.75">
      <c r="G1611" s="114" t="s">
        <v>466</v>
      </c>
      <c r="H1611" s="142"/>
      <c r="I1611" s="141">
        <f>開票立会人入力シート!H37</f>
        <v>0</v>
      </c>
      <c r="J1611" s="142"/>
      <c r="K1611" s="141">
        <f>開票立会人入力シート!J37</f>
        <v>0</v>
      </c>
    </row>
    <row r="1612" spans="1:14" ht="18.75">
      <c r="H1612" s="142"/>
      <c r="I1612" s="141"/>
      <c r="J1612" s="142"/>
      <c r="K1612" s="142"/>
    </row>
    <row r="1613" spans="1:14">
      <c r="G1613" s="114" t="s">
        <v>517</v>
      </c>
      <c r="I1613" s="141">
        <f>開票立会人入力シート!G37</f>
        <v>0</v>
      </c>
      <c r="J1613" s="141"/>
      <c r="K1613" s="141">
        <f>開票立会人入力シート!I37</f>
        <v>0</v>
      </c>
    </row>
    <row r="1614" spans="1:14">
      <c r="I1614" s="141"/>
      <c r="J1614" s="141"/>
      <c r="K1614" s="141"/>
    </row>
    <row r="1615" spans="1:14">
      <c r="H1615" s="144" t="s">
        <v>545</v>
      </c>
      <c r="I1615" s="691" t="str">
        <f>開票立会人入力シート!R37</f>
        <v>S//</v>
      </c>
      <c r="J1615" s="692"/>
      <c r="K1615" s="692"/>
      <c r="L1615" s="144" t="s">
        <v>544</v>
      </c>
      <c r="M1615" s="145"/>
    </row>
    <row r="1617" spans="1:14" ht="18.75">
      <c r="G1617" s="142"/>
    </row>
    <row r="1619" spans="1:14">
      <c r="A1619" s="114" t="s">
        <v>542</v>
      </c>
      <c r="C1619" s="141" t="str">
        <f>入力シート!C1</f>
        <v>令和5年6月4日執行青森県知事選挙</v>
      </c>
    </row>
    <row r="1620" spans="1:14">
      <c r="C1620" s="141"/>
    </row>
    <row r="1621" spans="1:14" ht="18.75">
      <c r="G1621" s="142"/>
      <c r="J1621" s="142"/>
    </row>
    <row r="1622" spans="1:14" ht="18.75">
      <c r="A1622" s="114" t="s">
        <v>553</v>
      </c>
      <c r="F1622" s="141" t="str">
        <f>開票立会人入力シート!B37</f>
        <v>三戸町</v>
      </c>
      <c r="G1622" s="142"/>
      <c r="H1622" s="114" t="s">
        <v>554</v>
      </c>
      <c r="J1622" s="142"/>
    </row>
    <row r="1623" spans="1:14" ht="18.75">
      <c r="G1623" s="142"/>
      <c r="J1623" s="142"/>
    </row>
    <row r="1625" spans="1:14">
      <c r="A1625" s="114" t="s">
        <v>546</v>
      </c>
    </row>
    <row r="1628" spans="1:14">
      <c r="B1628" s="685" t="str">
        <f>開票立会人入力シート!D37</f>
        <v>令和-118年1月0日</v>
      </c>
      <c r="C1628" s="686"/>
      <c r="D1628" s="686"/>
    </row>
    <row r="1631" spans="1:14">
      <c r="B1631" s="289" t="s">
        <v>929</v>
      </c>
      <c r="J1631" s="141">
        <f>入力シート!C29</f>
        <v>0</v>
      </c>
      <c r="N1631" s="114" t="s">
        <v>547</v>
      </c>
    </row>
    <row r="1632" spans="1:14">
      <c r="I1632" s="141"/>
    </row>
    <row r="1634" spans="1:14" ht="21">
      <c r="D1634" s="133"/>
      <c r="E1634" s="133"/>
      <c r="F1634" s="134" t="s">
        <v>517</v>
      </c>
      <c r="G1634" s="133"/>
      <c r="I1634" s="681">
        <f>入力シート!C8</f>
        <v>0</v>
      </c>
      <c r="J1634" s="681"/>
      <c r="K1634" s="682">
        <f>入力シート!C10</f>
        <v>0</v>
      </c>
      <c r="L1634" s="682"/>
    </row>
    <row r="1635" spans="1:14" ht="21">
      <c r="D1635" s="133"/>
      <c r="E1635" s="133"/>
      <c r="F1635" s="134"/>
      <c r="G1635" s="133"/>
      <c r="I1635" s="135"/>
      <c r="J1635" s="135"/>
      <c r="K1635" s="136"/>
      <c r="L1635" s="136"/>
    </row>
    <row r="1636" spans="1:14" ht="21">
      <c r="D1636" s="133"/>
      <c r="E1636" s="133"/>
      <c r="F1636" s="134"/>
      <c r="G1636" s="133"/>
      <c r="I1636" s="135"/>
      <c r="J1636" s="135"/>
      <c r="K1636" s="136"/>
      <c r="L1636" s="136"/>
    </row>
    <row r="1637" spans="1:14">
      <c r="B1637" s="688" t="str">
        <f>開票立会人入力シート!B37</f>
        <v>三戸町</v>
      </c>
      <c r="C1637" s="688"/>
      <c r="D1637" s="155" t="s">
        <v>560</v>
      </c>
      <c r="E1637" s="133"/>
      <c r="F1637" s="134"/>
      <c r="G1637" s="133"/>
      <c r="H1637" s="140" t="s">
        <v>498</v>
      </c>
      <c r="J1637" s="156"/>
      <c r="L1637" s="153"/>
    </row>
    <row r="1642" spans="1:14">
      <c r="A1642" s="289" t="s">
        <v>802</v>
      </c>
    </row>
    <row r="1643" spans="1:14">
      <c r="A1643" s="289" t="s">
        <v>803</v>
      </c>
    </row>
    <row r="1644" spans="1:14">
      <c r="A1644" s="289" t="s">
        <v>806</v>
      </c>
    </row>
    <row r="1645" spans="1:14">
      <c r="A1645" s="289" t="s">
        <v>807</v>
      </c>
    </row>
    <row r="1646" spans="1:14">
      <c r="N1646" s="138" t="s">
        <v>439</v>
      </c>
    </row>
    <row r="1650" spans="1:14" ht="28.5">
      <c r="A1650" s="675" t="s">
        <v>552</v>
      </c>
      <c r="B1650" s="675"/>
      <c r="C1650" s="675"/>
      <c r="D1650" s="675"/>
      <c r="E1650" s="675"/>
      <c r="F1650" s="675"/>
      <c r="G1650" s="675"/>
      <c r="H1650" s="675"/>
      <c r="I1650" s="675"/>
      <c r="J1650" s="675"/>
      <c r="K1650" s="675"/>
      <c r="L1650" s="675"/>
      <c r="M1650" s="675"/>
      <c r="N1650" s="675"/>
    </row>
    <row r="1654" spans="1:14">
      <c r="G1654" s="114" t="s">
        <v>541</v>
      </c>
    </row>
    <row r="1656" spans="1:14" ht="18.75">
      <c r="G1656" s="114" t="s">
        <v>516</v>
      </c>
      <c r="H1656" s="142"/>
      <c r="I1656" s="394">
        <f>開票立会人入力シート!K38</f>
        <v>0</v>
      </c>
      <c r="J1656" s="142"/>
      <c r="K1656" s="142"/>
    </row>
    <row r="1657" spans="1:14" ht="18.75">
      <c r="H1657" s="142"/>
      <c r="I1657" s="142"/>
      <c r="J1657" s="142"/>
      <c r="K1657" s="142"/>
    </row>
    <row r="1658" spans="1:14" ht="18.75">
      <c r="G1658" s="114" t="s">
        <v>466</v>
      </c>
      <c r="H1658" s="142"/>
      <c r="I1658" s="141">
        <f>開票立会人入力シート!H38</f>
        <v>0</v>
      </c>
      <c r="J1658" s="142"/>
      <c r="K1658" s="141">
        <f>開票立会人入力シート!J38</f>
        <v>0</v>
      </c>
    </row>
    <row r="1659" spans="1:14" ht="18.75">
      <c r="H1659" s="142"/>
      <c r="I1659" s="141"/>
      <c r="J1659" s="142"/>
      <c r="K1659" s="142"/>
    </row>
    <row r="1660" spans="1:14">
      <c r="G1660" s="114" t="s">
        <v>517</v>
      </c>
      <c r="I1660" s="141">
        <f>開票立会人入力シート!G38</f>
        <v>0</v>
      </c>
      <c r="J1660" s="141"/>
      <c r="K1660" s="141">
        <f>開票立会人入力シート!I38</f>
        <v>0</v>
      </c>
    </row>
    <row r="1661" spans="1:14">
      <c r="I1661" s="141"/>
      <c r="J1661" s="141"/>
      <c r="K1661" s="141"/>
    </row>
    <row r="1662" spans="1:14">
      <c r="H1662" s="144" t="s">
        <v>545</v>
      </c>
      <c r="I1662" s="691" t="str">
        <f>開票立会人入力シート!R38</f>
        <v>S//</v>
      </c>
      <c r="J1662" s="692"/>
      <c r="K1662" s="692"/>
      <c r="L1662" s="144" t="s">
        <v>544</v>
      </c>
      <c r="M1662" s="145"/>
    </row>
    <row r="1664" spans="1:14" ht="18.75">
      <c r="G1664" s="142"/>
    </row>
    <row r="1666" spans="1:14">
      <c r="A1666" s="114" t="s">
        <v>542</v>
      </c>
      <c r="C1666" s="141" t="str">
        <f>入力シート!C1</f>
        <v>令和5年6月4日執行青森県知事選挙</v>
      </c>
    </row>
    <row r="1667" spans="1:14">
      <c r="C1667" s="141"/>
    </row>
    <row r="1668" spans="1:14" ht="18.75">
      <c r="G1668" s="142"/>
      <c r="J1668" s="142"/>
    </row>
    <row r="1669" spans="1:14" ht="18.75">
      <c r="A1669" s="114" t="s">
        <v>553</v>
      </c>
      <c r="F1669" s="141" t="str">
        <f>開票立会人入力シート!B38</f>
        <v>五戸町</v>
      </c>
      <c r="G1669" s="142"/>
      <c r="H1669" s="114" t="s">
        <v>554</v>
      </c>
      <c r="J1669" s="142"/>
    </row>
    <row r="1670" spans="1:14" ht="18.75">
      <c r="G1670" s="142"/>
      <c r="J1670" s="142"/>
    </row>
    <row r="1672" spans="1:14">
      <c r="A1672" s="114" t="s">
        <v>546</v>
      </c>
    </row>
    <row r="1675" spans="1:14">
      <c r="B1675" s="685" t="str">
        <f>開票立会人入力シート!D38</f>
        <v>令和-118年1月0日</v>
      </c>
      <c r="C1675" s="686"/>
      <c r="D1675" s="686"/>
    </row>
    <row r="1678" spans="1:14">
      <c r="B1678" s="289" t="s">
        <v>929</v>
      </c>
      <c r="J1678" s="141">
        <f>入力シート!C29</f>
        <v>0</v>
      </c>
      <c r="N1678" s="114" t="s">
        <v>547</v>
      </c>
    </row>
    <row r="1679" spans="1:14">
      <c r="I1679" s="141"/>
    </row>
    <row r="1681" spans="1:14" ht="21">
      <c r="D1681" s="133"/>
      <c r="E1681" s="133"/>
      <c r="F1681" s="134" t="s">
        <v>517</v>
      </c>
      <c r="G1681" s="133"/>
      <c r="I1681" s="681">
        <f>入力シート!C8</f>
        <v>0</v>
      </c>
      <c r="J1681" s="681"/>
      <c r="K1681" s="682">
        <f>入力シート!C10</f>
        <v>0</v>
      </c>
      <c r="L1681" s="682"/>
    </row>
    <row r="1682" spans="1:14" ht="21">
      <c r="D1682" s="133"/>
      <c r="E1682" s="133"/>
      <c r="F1682" s="134"/>
      <c r="G1682" s="133"/>
      <c r="I1682" s="135"/>
      <c r="J1682" s="135"/>
      <c r="K1682" s="136"/>
      <c r="L1682" s="136"/>
    </row>
    <row r="1683" spans="1:14" ht="21">
      <c r="D1683" s="133"/>
      <c r="E1683" s="133"/>
      <c r="F1683" s="134"/>
      <c r="G1683" s="133"/>
      <c r="I1683" s="135"/>
      <c r="J1683" s="135"/>
      <c r="K1683" s="136"/>
      <c r="L1683" s="136"/>
    </row>
    <row r="1684" spans="1:14">
      <c r="B1684" s="688" t="str">
        <f>開票立会人入力シート!B38</f>
        <v>五戸町</v>
      </c>
      <c r="C1684" s="688"/>
      <c r="D1684" s="155" t="s">
        <v>560</v>
      </c>
      <c r="E1684" s="133"/>
      <c r="F1684" s="134"/>
      <c r="G1684" s="133"/>
      <c r="H1684" s="140" t="s">
        <v>498</v>
      </c>
      <c r="J1684" s="156"/>
      <c r="L1684" s="153"/>
    </row>
    <row r="1689" spans="1:14">
      <c r="A1689" s="289" t="s">
        <v>802</v>
      </c>
    </row>
    <row r="1690" spans="1:14">
      <c r="A1690" s="289" t="s">
        <v>803</v>
      </c>
    </row>
    <row r="1691" spans="1:14">
      <c r="A1691" s="289" t="s">
        <v>806</v>
      </c>
    </row>
    <row r="1692" spans="1:14">
      <c r="A1692" s="289" t="s">
        <v>807</v>
      </c>
    </row>
    <row r="1693" spans="1:14">
      <c r="N1693" s="138" t="s">
        <v>439</v>
      </c>
    </row>
    <row r="1697" spans="1:14" ht="28.5">
      <c r="A1697" s="675" t="s">
        <v>552</v>
      </c>
      <c r="B1697" s="675"/>
      <c r="C1697" s="675"/>
      <c r="D1697" s="675"/>
      <c r="E1697" s="675"/>
      <c r="F1697" s="675"/>
      <c r="G1697" s="675"/>
      <c r="H1697" s="675"/>
      <c r="I1697" s="675"/>
      <c r="J1697" s="675"/>
      <c r="K1697" s="675"/>
      <c r="L1697" s="675"/>
      <c r="M1697" s="675"/>
      <c r="N1697" s="675"/>
    </row>
    <row r="1701" spans="1:14">
      <c r="G1701" s="114" t="s">
        <v>541</v>
      </c>
    </row>
    <row r="1703" spans="1:14" ht="18.75">
      <c r="G1703" s="114" t="s">
        <v>516</v>
      </c>
      <c r="H1703" s="142"/>
      <c r="I1703" s="394">
        <f>開票立会人入力シート!K39</f>
        <v>0</v>
      </c>
      <c r="J1703" s="142"/>
      <c r="K1703" s="142"/>
    </row>
    <row r="1704" spans="1:14" ht="18.75">
      <c r="H1704" s="142"/>
      <c r="I1704" s="142"/>
      <c r="J1704" s="142"/>
      <c r="K1704" s="142"/>
    </row>
    <row r="1705" spans="1:14" ht="18.75">
      <c r="G1705" s="114" t="s">
        <v>466</v>
      </c>
      <c r="H1705" s="142"/>
      <c r="I1705" s="141">
        <f>開票立会人入力シート!H39</f>
        <v>0</v>
      </c>
      <c r="J1705" s="142"/>
      <c r="K1705" s="141">
        <f>開票立会人入力シート!J39</f>
        <v>0</v>
      </c>
    </row>
    <row r="1706" spans="1:14" ht="18.75">
      <c r="H1706" s="142"/>
      <c r="I1706" s="141"/>
      <c r="J1706" s="142"/>
      <c r="K1706" s="142"/>
    </row>
    <row r="1707" spans="1:14">
      <c r="G1707" s="114" t="s">
        <v>517</v>
      </c>
      <c r="I1707" s="141">
        <f>開票立会人入力シート!G39</f>
        <v>0</v>
      </c>
      <c r="J1707" s="141"/>
      <c r="K1707" s="141">
        <f>開票立会人入力シート!I39</f>
        <v>0</v>
      </c>
    </row>
    <row r="1708" spans="1:14">
      <c r="I1708" s="141"/>
      <c r="J1708" s="141"/>
      <c r="K1708" s="141"/>
    </row>
    <row r="1709" spans="1:14">
      <c r="H1709" s="144" t="s">
        <v>545</v>
      </c>
      <c r="I1709" s="691" t="str">
        <f>開票立会人入力シート!R39</f>
        <v>S//</v>
      </c>
      <c r="J1709" s="692"/>
      <c r="K1709" s="692"/>
      <c r="L1709" s="144" t="s">
        <v>544</v>
      </c>
      <c r="M1709" s="145"/>
    </row>
    <row r="1711" spans="1:14" ht="18.75">
      <c r="G1711" s="142"/>
    </row>
    <row r="1713" spans="1:14">
      <c r="A1713" s="114" t="s">
        <v>542</v>
      </c>
      <c r="C1713" s="141" t="str">
        <f>入力シート!C1</f>
        <v>令和5年6月4日執行青森県知事選挙</v>
      </c>
    </row>
    <row r="1714" spans="1:14">
      <c r="C1714" s="141"/>
    </row>
    <row r="1715" spans="1:14" ht="18.75">
      <c r="G1715" s="142"/>
      <c r="J1715" s="142"/>
    </row>
    <row r="1716" spans="1:14" ht="18.75">
      <c r="A1716" s="114" t="s">
        <v>553</v>
      </c>
      <c r="F1716" s="141" t="str">
        <f>開票立会人入力シート!B39</f>
        <v>田子町</v>
      </c>
      <c r="G1716" s="142"/>
      <c r="H1716" s="114" t="s">
        <v>554</v>
      </c>
      <c r="J1716" s="142"/>
    </row>
    <row r="1717" spans="1:14" ht="18.75">
      <c r="G1717" s="142"/>
      <c r="J1717" s="142"/>
    </row>
    <row r="1719" spans="1:14">
      <c r="A1719" s="114" t="s">
        <v>546</v>
      </c>
    </row>
    <row r="1722" spans="1:14">
      <c r="B1722" s="685" t="str">
        <f>開票立会人入力シート!D39</f>
        <v>令和-118年1月0日</v>
      </c>
      <c r="C1722" s="686"/>
      <c r="D1722" s="686"/>
    </row>
    <row r="1725" spans="1:14">
      <c r="B1725" s="289" t="s">
        <v>929</v>
      </c>
      <c r="J1725" s="141">
        <f>入力シート!C29</f>
        <v>0</v>
      </c>
      <c r="N1725" s="114" t="s">
        <v>547</v>
      </c>
    </row>
    <row r="1726" spans="1:14">
      <c r="I1726" s="141"/>
    </row>
    <row r="1728" spans="1:14" ht="21">
      <c r="D1728" s="133"/>
      <c r="E1728" s="133"/>
      <c r="F1728" s="134" t="s">
        <v>517</v>
      </c>
      <c r="G1728" s="133"/>
      <c r="I1728" s="681">
        <f>入力シート!C8</f>
        <v>0</v>
      </c>
      <c r="J1728" s="681"/>
      <c r="K1728" s="682">
        <f>入力シート!C10</f>
        <v>0</v>
      </c>
      <c r="L1728" s="682"/>
    </row>
    <row r="1729" spans="1:14" ht="21">
      <c r="D1729" s="133"/>
      <c r="E1729" s="133"/>
      <c r="F1729" s="134"/>
      <c r="G1729" s="133"/>
      <c r="I1729" s="135"/>
      <c r="J1729" s="135"/>
      <c r="K1729" s="136"/>
      <c r="L1729" s="136"/>
    </row>
    <row r="1730" spans="1:14" ht="21">
      <c r="D1730" s="133"/>
      <c r="E1730" s="133"/>
      <c r="F1730" s="134"/>
      <c r="G1730" s="133"/>
      <c r="I1730" s="135"/>
      <c r="J1730" s="135"/>
      <c r="K1730" s="136"/>
      <c r="L1730" s="136"/>
    </row>
    <row r="1731" spans="1:14">
      <c r="B1731" s="688" t="str">
        <f>開票立会人入力シート!B39</f>
        <v>田子町</v>
      </c>
      <c r="C1731" s="688"/>
      <c r="D1731" s="155" t="s">
        <v>560</v>
      </c>
      <c r="E1731" s="133"/>
      <c r="F1731" s="134"/>
      <c r="G1731" s="133"/>
      <c r="H1731" s="140" t="s">
        <v>498</v>
      </c>
      <c r="J1731" s="156"/>
      <c r="L1731" s="153"/>
    </row>
    <row r="1736" spans="1:14">
      <c r="A1736" s="289" t="s">
        <v>802</v>
      </c>
    </row>
    <row r="1737" spans="1:14">
      <c r="A1737" s="289" t="s">
        <v>803</v>
      </c>
    </row>
    <row r="1738" spans="1:14">
      <c r="A1738" s="289" t="s">
        <v>806</v>
      </c>
    </row>
    <row r="1739" spans="1:14">
      <c r="A1739" s="289" t="s">
        <v>807</v>
      </c>
    </row>
    <row r="1740" spans="1:14">
      <c r="N1740" s="138" t="s">
        <v>439</v>
      </c>
    </row>
    <row r="1744" spans="1:14" ht="28.5">
      <c r="A1744" s="675" t="s">
        <v>552</v>
      </c>
      <c r="B1744" s="675"/>
      <c r="C1744" s="675"/>
      <c r="D1744" s="675"/>
      <c r="E1744" s="675"/>
      <c r="F1744" s="675"/>
      <c r="G1744" s="675"/>
      <c r="H1744" s="675"/>
      <c r="I1744" s="675"/>
      <c r="J1744" s="675"/>
      <c r="K1744" s="675"/>
      <c r="L1744" s="675"/>
      <c r="M1744" s="675"/>
      <c r="N1744" s="675"/>
    </row>
    <row r="1748" spans="1:13">
      <c r="G1748" s="114" t="s">
        <v>541</v>
      </c>
    </row>
    <row r="1750" spans="1:13" ht="18.75">
      <c r="G1750" s="114" t="s">
        <v>516</v>
      </c>
      <c r="H1750" s="142"/>
      <c r="I1750" s="394">
        <f>開票立会人入力シート!K40</f>
        <v>0</v>
      </c>
      <c r="J1750" s="142"/>
      <c r="K1750" s="142"/>
    </row>
    <row r="1751" spans="1:13" ht="18.75">
      <c r="H1751" s="142"/>
      <c r="I1751" s="142"/>
      <c r="J1751" s="142"/>
      <c r="K1751" s="142"/>
    </row>
    <row r="1752" spans="1:13" ht="18.75">
      <c r="G1752" s="114" t="s">
        <v>466</v>
      </c>
      <c r="H1752" s="142"/>
      <c r="I1752" s="141">
        <f>開票立会人入力シート!H40</f>
        <v>0</v>
      </c>
      <c r="J1752" s="142"/>
      <c r="K1752" s="141">
        <f>開票立会人入力シート!J40</f>
        <v>0</v>
      </c>
    </row>
    <row r="1753" spans="1:13" ht="18.75">
      <c r="H1753" s="142"/>
      <c r="I1753" s="141"/>
      <c r="J1753" s="142"/>
      <c r="K1753" s="142"/>
    </row>
    <row r="1754" spans="1:13">
      <c r="G1754" s="114" t="s">
        <v>517</v>
      </c>
      <c r="I1754" s="141">
        <f>開票立会人入力シート!G40</f>
        <v>0</v>
      </c>
      <c r="J1754" s="141"/>
      <c r="K1754" s="141">
        <f>開票立会人入力シート!I40</f>
        <v>0</v>
      </c>
    </row>
    <row r="1755" spans="1:13">
      <c r="I1755" s="141"/>
      <c r="J1755" s="141"/>
      <c r="K1755" s="141"/>
    </row>
    <row r="1756" spans="1:13">
      <c r="H1756" s="144" t="s">
        <v>545</v>
      </c>
      <c r="I1756" s="691" t="str">
        <f>開票立会人入力シート!R40</f>
        <v>S//</v>
      </c>
      <c r="J1756" s="692"/>
      <c r="K1756" s="692"/>
      <c r="L1756" s="144" t="s">
        <v>544</v>
      </c>
      <c r="M1756" s="145"/>
    </row>
    <row r="1758" spans="1:13" ht="18.75">
      <c r="G1758" s="142"/>
    </row>
    <row r="1760" spans="1:13">
      <c r="A1760" s="114" t="s">
        <v>542</v>
      </c>
      <c r="C1760" s="280" t="str">
        <f>入力シート!C1</f>
        <v>令和5年6月4日執行青森県知事選挙</v>
      </c>
    </row>
    <row r="1761" spans="1:14">
      <c r="C1761" s="141"/>
    </row>
    <row r="1762" spans="1:14" ht="18.75">
      <c r="G1762" s="142"/>
      <c r="J1762" s="142"/>
    </row>
    <row r="1763" spans="1:14" ht="18.75">
      <c r="A1763" s="114" t="s">
        <v>553</v>
      </c>
      <c r="F1763" s="141" t="str">
        <f>開票立会人入力シート!B40</f>
        <v>南部町</v>
      </c>
      <c r="G1763" s="142"/>
      <c r="H1763" s="114" t="s">
        <v>554</v>
      </c>
      <c r="J1763" s="142"/>
    </row>
    <row r="1764" spans="1:14" ht="18.75">
      <c r="G1764" s="142"/>
      <c r="J1764" s="142"/>
    </row>
    <row r="1766" spans="1:14">
      <c r="A1766" s="114" t="s">
        <v>546</v>
      </c>
    </row>
    <row r="1769" spans="1:14">
      <c r="B1769" s="685" t="str">
        <f>開票立会人入力シート!D40</f>
        <v>令和-118年1月0日</v>
      </c>
      <c r="C1769" s="686"/>
      <c r="D1769" s="686"/>
    </row>
    <row r="1772" spans="1:14">
      <c r="B1772" s="289" t="s">
        <v>929</v>
      </c>
      <c r="J1772" s="141">
        <f>入力シート!C29</f>
        <v>0</v>
      </c>
      <c r="N1772" s="114" t="s">
        <v>547</v>
      </c>
    </row>
    <row r="1773" spans="1:14">
      <c r="I1773" s="141"/>
    </row>
    <row r="1775" spans="1:14" ht="21">
      <c r="D1775" s="133"/>
      <c r="E1775" s="133"/>
      <c r="F1775" s="134" t="s">
        <v>517</v>
      </c>
      <c r="G1775" s="133"/>
      <c r="I1775" s="681">
        <f>入力シート!C8</f>
        <v>0</v>
      </c>
      <c r="J1775" s="681"/>
      <c r="K1775" s="682">
        <f>入力シート!C10</f>
        <v>0</v>
      </c>
      <c r="L1775" s="682"/>
    </row>
    <row r="1776" spans="1:14" ht="21">
      <c r="D1776" s="133"/>
      <c r="E1776" s="133"/>
      <c r="F1776" s="134"/>
      <c r="G1776" s="133"/>
      <c r="I1776" s="135"/>
      <c r="J1776" s="135"/>
      <c r="K1776" s="136"/>
      <c r="L1776" s="136"/>
    </row>
    <row r="1777" spans="1:14" ht="21">
      <c r="D1777" s="133"/>
      <c r="E1777" s="133"/>
      <c r="F1777" s="134"/>
      <c r="G1777" s="133"/>
      <c r="I1777" s="135"/>
      <c r="J1777" s="135"/>
      <c r="K1777" s="136"/>
      <c r="L1777" s="136"/>
    </row>
    <row r="1778" spans="1:14">
      <c r="B1778" s="688" t="str">
        <f>開票立会人入力シート!B40</f>
        <v>南部町</v>
      </c>
      <c r="C1778" s="688"/>
      <c r="D1778" s="155" t="s">
        <v>560</v>
      </c>
      <c r="E1778" s="133"/>
      <c r="F1778" s="134"/>
      <c r="G1778" s="133"/>
      <c r="H1778" s="140" t="s">
        <v>498</v>
      </c>
      <c r="J1778" s="156"/>
      <c r="L1778" s="153"/>
    </row>
    <row r="1783" spans="1:14">
      <c r="A1783" s="289" t="s">
        <v>802</v>
      </c>
    </row>
    <row r="1784" spans="1:14">
      <c r="A1784" s="289" t="s">
        <v>803</v>
      </c>
    </row>
    <row r="1785" spans="1:14">
      <c r="A1785" s="289" t="s">
        <v>806</v>
      </c>
    </row>
    <row r="1786" spans="1:14">
      <c r="A1786" s="289" t="s">
        <v>807</v>
      </c>
    </row>
    <row r="1787" spans="1:14">
      <c r="N1787" s="138" t="s">
        <v>439</v>
      </c>
    </row>
    <row r="1791" spans="1:14" ht="28.5">
      <c r="A1791" s="675" t="s">
        <v>552</v>
      </c>
      <c r="B1791" s="675"/>
      <c r="C1791" s="675"/>
      <c r="D1791" s="675"/>
      <c r="E1791" s="675"/>
      <c r="F1791" s="675"/>
      <c r="G1791" s="675"/>
      <c r="H1791" s="675"/>
      <c r="I1791" s="675"/>
      <c r="J1791" s="675"/>
      <c r="K1791" s="675"/>
      <c r="L1791" s="675"/>
      <c r="M1791" s="675"/>
      <c r="N1791" s="675"/>
    </row>
    <row r="1795" spans="1:13">
      <c r="G1795" s="114" t="s">
        <v>541</v>
      </c>
    </row>
    <row r="1797" spans="1:13" ht="18.75">
      <c r="G1797" s="114" t="s">
        <v>516</v>
      </c>
      <c r="H1797" s="142"/>
      <c r="I1797" s="394">
        <f>開票立会人入力シート!K41</f>
        <v>0</v>
      </c>
      <c r="J1797" s="142"/>
      <c r="K1797" s="142"/>
    </row>
    <row r="1798" spans="1:13" ht="18.75">
      <c r="H1798" s="142"/>
      <c r="I1798" s="142"/>
      <c r="J1798" s="142"/>
      <c r="K1798" s="142"/>
    </row>
    <row r="1799" spans="1:13" ht="18.75">
      <c r="G1799" s="114" t="s">
        <v>466</v>
      </c>
      <c r="H1799" s="142"/>
      <c r="I1799" s="141">
        <f>開票立会人入力シート!H41</f>
        <v>0</v>
      </c>
      <c r="J1799" s="142"/>
      <c r="K1799" s="141">
        <f>開票立会人入力シート!J41</f>
        <v>0</v>
      </c>
    </row>
    <row r="1800" spans="1:13" ht="18.75">
      <c r="H1800" s="142"/>
      <c r="I1800" s="141"/>
      <c r="J1800" s="142"/>
      <c r="K1800" s="142"/>
    </row>
    <row r="1801" spans="1:13">
      <c r="G1801" s="114" t="s">
        <v>517</v>
      </c>
      <c r="I1801" s="141">
        <f>開票立会人入力シート!G41</f>
        <v>0</v>
      </c>
      <c r="J1801" s="141"/>
      <c r="K1801" s="141">
        <f>開票立会人入力シート!I41</f>
        <v>0</v>
      </c>
    </row>
    <row r="1802" spans="1:13">
      <c r="I1802" s="141"/>
      <c r="J1802" s="141"/>
      <c r="K1802" s="141"/>
    </row>
    <row r="1803" spans="1:13">
      <c r="H1803" s="144" t="s">
        <v>545</v>
      </c>
      <c r="I1803" s="691" t="str">
        <f>開票立会人入力シート!R41</f>
        <v>S//</v>
      </c>
      <c r="J1803" s="692"/>
      <c r="K1803" s="692"/>
      <c r="L1803" s="144" t="s">
        <v>544</v>
      </c>
      <c r="M1803" s="145"/>
    </row>
    <row r="1805" spans="1:13" ht="18.75">
      <c r="G1805" s="142"/>
    </row>
    <row r="1807" spans="1:13">
      <c r="A1807" s="114" t="s">
        <v>542</v>
      </c>
      <c r="C1807" s="280" t="str">
        <f>入力シート!C1</f>
        <v>令和5年6月4日執行青森県知事選挙</v>
      </c>
    </row>
    <row r="1808" spans="1:13">
      <c r="C1808" s="141"/>
    </row>
    <row r="1809" spans="1:14" ht="18.75">
      <c r="G1809" s="142"/>
      <c r="J1809" s="142"/>
    </row>
    <row r="1810" spans="1:14" ht="18.75">
      <c r="A1810" s="114" t="s">
        <v>553</v>
      </c>
      <c r="F1810" s="141" t="str">
        <f>開票立会人入力シート!B41</f>
        <v>階上町</v>
      </c>
      <c r="G1810" s="142"/>
      <c r="H1810" s="114" t="s">
        <v>554</v>
      </c>
      <c r="J1810" s="142"/>
    </row>
    <row r="1811" spans="1:14" ht="18.75">
      <c r="G1811" s="142"/>
      <c r="J1811" s="142"/>
    </row>
    <row r="1813" spans="1:14">
      <c r="A1813" s="114" t="s">
        <v>546</v>
      </c>
    </row>
    <row r="1816" spans="1:14">
      <c r="B1816" s="685" t="str">
        <f>開票立会人入力シート!D41</f>
        <v>令和-118年1月0日</v>
      </c>
      <c r="C1816" s="686"/>
      <c r="D1816" s="686"/>
    </row>
    <row r="1819" spans="1:14">
      <c r="B1819" s="289" t="s">
        <v>929</v>
      </c>
      <c r="J1819" s="141">
        <f>入力シート!C29</f>
        <v>0</v>
      </c>
      <c r="N1819" s="114" t="s">
        <v>547</v>
      </c>
    </row>
    <row r="1820" spans="1:14">
      <c r="I1820" s="141"/>
    </row>
    <row r="1822" spans="1:14" ht="21">
      <c r="D1822" s="133"/>
      <c r="E1822" s="133"/>
      <c r="F1822" s="134" t="s">
        <v>517</v>
      </c>
      <c r="G1822" s="133"/>
      <c r="I1822" s="681">
        <f>入力シート!C8</f>
        <v>0</v>
      </c>
      <c r="J1822" s="681"/>
      <c r="K1822" s="682">
        <f>入力シート!C10</f>
        <v>0</v>
      </c>
      <c r="L1822" s="682"/>
    </row>
    <row r="1823" spans="1:14" ht="21">
      <c r="D1823" s="133"/>
      <c r="E1823" s="133"/>
      <c r="F1823" s="134"/>
      <c r="G1823" s="133"/>
      <c r="I1823" s="135"/>
      <c r="J1823" s="135"/>
      <c r="K1823" s="136"/>
      <c r="L1823" s="136"/>
    </row>
    <row r="1824" spans="1:14" ht="21">
      <c r="D1824" s="133"/>
      <c r="E1824" s="133"/>
      <c r="F1824" s="134"/>
      <c r="G1824" s="133"/>
      <c r="I1824" s="135"/>
      <c r="J1824" s="135"/>
      <c r="K1824" s="136"/>
      <c r="L1824" s="136"/>
    </row>
    <row r="1825" spans="1:14">
      <c r="B1825" s="688" t="str">
        <f>開票立会人入力シート!B41</f>
        <v>階上町</v>
      </c>
      <c r="C1825" s="688"/>
      <c r="D1825" s="155" t="s">
        <v>560</v>
      </c>
      <c r="E1825" s="133"/>
      <c r="F1825" s="134"/>
      <c r="G1825" s="133"/>
      <c r="H1825" s="140" t="s">
        <v>498</v>
      </c>
      <c r="J1825" s="156"/>
      <c r="L1825" s="153"/>
    </row>
    <row r="1830" spans="1:14">
      <c r="A1830" s="289" t="s">
        <v>802</v>
      </c>
    </row>
    <row r="1831" spans="1:14">
      <c r="A1831" s="289" t="s">
        <v>803</v>
      </c>
    </row>
    <row r="1832" spans="1:14">
      <c r="A1832" s="289" t="s">
        <v>806</v>
      </c>
    </row>
    <row r="1833" spans="1:14">
      <c r="A1833" s="289" t="s">
        <v>807</v>
      </c>
    </row>
    <row r="1834" spans="1:14">
      <c r="N1834" s="138" t="s">
        <v>439</v>
      </c>
    </row>
    <row r="1838" spans="1:14" ht="28.5">
      <c r="A1838" s="675" t="s">
        <v>552</v>
      </c>
      <c r="B1838" s="675"/>
      <c r="C1838" s="675"/>
      <c r="D1838" s="675"/>
      <c r="E1838" s="675"/>
      <c r="F1838" s="675"/>
      <c r="G1838" s="675"/>
      <c r="H1838" s="675"/>
      <c r="I1838" s="675"/>
      <c r="J1838" s="675"/>
      <c r="K1838" s="675"/>
      <c r="L1838" s="675"/>
      <c r="M1838" s="675"/>
      <c r="N1838" s="675"/>
    </row>
    <row r="1842" spans="1:13">
      <c r="G1842" s="114" t="s">
        <v>541</v>
      </c>
    </row>
    <row r="1844" spans="1:13" ht="18.75">
      <c r="G1844" s="114" t="s">
        <v>516</v>
      </c>
      <c r="H1844" s="142"/>
      <c r="I1844" s="394">
        <f>開票立会人入力シート!K42</f>
        <v>0</v>
      </c>
      <c r="J1844" s="142"/>
      <c r="K1844" s="142"/>
    </row>
    <row r="1845" spans="1:13" ht="18.75">
      <c r="H1845" s="142"/>
      <c r="I1845" s="142"/>
      <c r="J1845" s="142"/>
      <c r="K1845" s="142"/>
    </row>
    <row r="1846" spans="1:13" ht="18.75">
      <c r="G1846" s="114" t="s">
        <v>466</v>
      </c>
      <c r="H1846" s="142"/>
      <c r="I1846" s="141">
        <f>開票立会人入力シート!H42</f>
        <v>0</v>
      </c>
      <c r="J1846" s="142"/>
      <c r="K1846" s="141">
        <f>開票立会人入力シート!J42</f>
        <v>0</v>
      </c>
    </row>
    <row r="1847" spans="1:13" ht="18.75">
      <c r="H1847" s="142"/>
      <c r="I1847" s="141"/>
      <c r="J1847" s="142"/>
      <c r="K1847" s="142"/>
    </row>
    <row r="1848" spans="1:13">
      <c r="G1848" s="114" t="s">
        <v>517</v>
      </c>
      <c r="I1848" s="141">
        <f>開票立会人入力シート!G42</f>
        <v>0</v>
      </c>
      <c r="J1848" s="141"/>
      <c r="K1848" s="141">
        <f>開票立会人入力シート!I42</f>
        <v>0</v>
      </c>
    </row>
    <row r="1849" spans="1:13">
      <c r="I1849" s="141"/>
      <c r="J1849" s="141"/>
      <c r="K1849" s="141"/>
    </row>
    <row r="1850" spans="1:13">
      <c r="H1850" s="144" t="s">
        <v>545</v>
      </c>
      <c r="I1850" s="691" t="str">
        <f>開票立会人入力シート!R42</f>
        <v>S//</v>
      </c>
      <c r="J1850" s="692"/>
      <c r="K1850" s="692"/>
      <c r="L1850" s="144" t="s">
        <v>544</v>
      </c>
      <c r="M1850" s="145"/>
    </row>
    <row r="1852" spans="1:13" ht="18.75">
      <c r="G1852" s="142"/>
    </row>
    <row r="1854" spans="1:13">
      <c r="A1854" s="114" t="s">
        <v>542</v>
      </c>
      <c r="C1854" s="280" t="str">
        <f>入力シート!C1</f>
        <v>令和5年6月4日執行青森県知事選挙</v>
      </c>
    </row>
    <row r="1855" spans="1:13">
      <c r="C1855" s="141"/>
    </row>
    <row r="1856" spans="1:13" ht="18.75">
      <c r="G1856" s="142"/>
      <c r="J1856" s="142"/>
    </row>
    <row r="1857" spans="1:14" ht="18.75">
      <c r="A1857" s="114" t="s">
        <v>553</v>
      </c>
      <c r="F1857" s="141" t="str">
        <f>開票立会人入力シート!B42</f>
        <v>新郷村</v>
      </c>
      <c r="G1857" s="142"/>
      <c r="H1857" s="114" t="s">
        <v>554</v>
      </c>
      <c r="J1857" s="142"/>
    </row>
    <row r="1858" spans="1:14" ht="18.75">
      <c r="G1858" s="142"/>
      <c r="J1858" s="142"/>
    </row>
    <row r="1860" spans="1:14">
      <c r="A1860" s="114" t="s">
        <v>546</v>
      </c>
    </row>
    <row r="1863" spans="1:14">
      <c r="B1863" s="685" t="str">
        <f>開票立会人入力シート!D42</f>
        <v>令和-118年1月0日</v>
      </c>
      <c r="C1863" s="686"/>
      <c r="D1863" s="686"/>
    </row>
    <row r="1866" spans="1:14">
      <c r="B1866" s="289" t="s">
        <v>929</v>
      </c>
      <c r="J1866" s="141">
        <f>入力シート!C29</f>
        <v>0</v>
      </c>
      <c r="N1866" s="114" t="s">
        <v>547</v>
      </c>
    </row>
    <row r="1867" spans="1:14">
      <c r="I1867" s="141"/>
    </row>
    <row r="1869" spans="1:14" ht="21">
      <c r="D1869" s="133"/>
      <c r="E1869" s="133"/>
      <c r="F1869" s="134" t="s">
        <v>517</v>
      </c>
      <c r="G1869" s="133"/>
      <c r="I1869" s="681">
        <f>入力シート!C8</f>
        <v>0</v>
      </c>
      <c r="J1869" s="681"/>
      <c r="K1869" s="682">
        <f>入力シート!C10</f>
        <v>0</v>
      </c>
      <c r="L1869" s="682"/>
    </row>
    <row r="1870" spans="1:14" ht="21">
      <c r="D1870" s="133"/>
      <c r="E1870" s="133"/>
      <c r="F1870" s="134"/>
      <c r="G1870" s="133"/>
      <c r="I1870" s="135"/>
      <c r="J1870" s="135"/>
      <c r="K1870" s="136"/>
      <c r="L1870" s="136"/>
    </row>
    <row r="1871" spans="1:14" ht="21">
      <c r="D1871" s="133"/>
      <c r="E1871" s="133"/>
      <c r="F1871" s="134"/>
      <c r="G1871" s="133"/>
      <c r="I1871" s="135"/>
      <c r="J1871" s="135"/>
      <c r="K1871" s="136"/>
      <c r="L1871" s="136"/>
    </row>
    <row r="1872" spans="1:14">
      <c r="B1872" s="688" t="str">
        <f>開票立会人入力シート!B42</f>
        <v>新郷村</v>
      </c>
      <c r="C1872" s="688"/>
      <c r="D1872" s="155" t="s">
        <v>560</v>
      </c>
      <c r="E1872" s="133"/>
      <c r="F1872" s="134"/>
      <c r="G1872" s="133"/>
      <c r="H1872" s="140" t="s">
        <v>498</v>
      </c>
      <c r="J1872" s="156"/>
      <c r="L1872" s="153"/>
    </row>
    <row r="1873" spans="1:12">
      <c r="B1873" s="138"/>
      <c r="C1873" s="138"/>
      <c r="D1873" s="155"/>
      <c r="E1873" s="133"/>
      <c r="F1873" s="134"/>
      <c r="G1873" s="133"/>
      <c r="H1873" s="140"/>
      <c r="J1873" s="156"/>
      <c r="L1873" s="153"/>
    </row>
    <row r="1874" spans="1:12">
      <c r="B1874" s="138"/>
      <c r="C1874" s="138"/>
      <c r="D1874" s="155"/>
      <c r="E1874" s="133"/>
      <c r="F1874" s="134"/>
      <c r="G1874" s="133"/>
      <c r="H1874" s="140"/>
      <c r="J1874" s="156"/>
      <c r="L1874" s="153"/>
    </row>
    <row r="1875" spans="1:12">
      <c r="B1875" s="138"/>
      <c r="C1875" s="138"/>
      <c r="D1875" s="155"/>
      <c r="E1875" s="133"/>
      <c r="F1875" s="134"/>
      <c r="G1875" s="133"/>
      <c r="H1875" s="140"/>
      <c r="J1875" s="156"/>
      <c r="L1875" s="153"/>
    </row>
    <row r="1877" spans="1:12">
      <c r="A1877" s="289" t="s">
        <v>802</v>
      </c>
    </row>
    <row r="1878" spans="1:12">
      <c r="A1878" s="289" t="s">
        <v>803</v>
      </c>
    </row>
    <row r="1879" spans="1:12">
      <c r="A1879" s="289" t="s">
        <v>806</v>
      </c>
    </row>
    <row r="1880" spans="1:12">
      <c r="A1880" s="289" t="s">
        <v>807</v>
      </c>
    </row>
  </sheetData>
  <mergeCells count="240">
    <mergeCell ref="B1872:C1872"/>
    <mergeCell ref="I1850:K1850"/>
    <mergeCell ref="B1863:D1863"/>
    <mergeCell ref="I1869:J1869"/>
    <mergeCell ref="K1869:L1869"/>
    <mergeCell ref="B1825:C1825"/>
    <mergeCell ref="I1775:J1775"/>
    <mergeCell ref="K1775:L1775"/>
    <mergeCell ref="B1778:C1778"/>
    <mergeCell ref="I1822:J1822"/>
    <mergeCell ref="K1822:L1822"/>
    <mergeCell ref="A1838:N1838"/>
    <mergeCell ref="A1791:N1791"/>
    <mergeCell ref="I1803:K1803"/>
    <mergeCell ref="B1816:D1816"/>
    <mergeCell ref="B1769:D1769"/>
    <mergeCell ref="I1634:J1634"/>
    <mergeCell ref="K1634:L1634"/>
    <mergeCell ref="B1731:C1731"/>
    <mergeCell ref="A1650:N1650"/>
    <mergeCell ref="I1662:K1662"/>
    <mergeCell ref="B1675:D1675"/>
    <mergeCell ref="I1681:J1681"/>
    <mergeCell ref="K1681:L1681"/>
    <mergeCell ref="B1684:C1684"/>
    <mergeCell ref="I1709:K1709"/>
    <mergeCell ref="B1722:D1722"/>
    <mergeCell ref="I1728:J1728"/>
    <mergeCell ref="K1728:L1728"/>
    <mergeCell ref="A1744:N1744"/>
    <mergeCell ref="I1756:K1756"/>
    <mergeCell ref="A1697:N1697"/>
    <mergeCell ref="B1637:C1637"/>
    <mergeCell ref="I1399:J1399"/>
    <mergeCell ref="K1399:L1399"/>
    <mergeCell ref="B1402:C1402"/>
    <mergeCell ref="A1415:N1415"/>
    <mergeCell ref="I1427:K1427"/>
    <mergeCell ref="B1440:D1440"/>
    <mergeCell ref="I1446:J1446"/>
    <mergeCell ref="K1446:L1446"/>
    <mergeCell ref="B1449:C1449"/>
    <mergeCell ref="B1628:D1628"/>
    <mergeCell ref="A1509:N1509"/>
    <mergeCell ref="I1521:K1521"/>
    <mergeCell ref="B1534:D1534"/>
    <mergeCell ref="I1540:J1540"/>
    <mergeCell ref="K1540:L1540"/>
    <mergeCell ref="B1543:C1543"/>
    <mergeCell ref="A1462:N1462"/>
    <mergeCell ref="I1474:K1474"/>
    <mergeCell ref="B1487:D1487"/>
    <mergeCell ref="I1493:J1493"/>
    <mergeCell ref="K1493:L1493"/>
    <mergeCell ref="B1496:C1496"/>
    <mergeCell ref="A1556:N1556"/>
    <mergeCell ref="I1568:K1568"/>
    <mergeCell ref="B1581:D1581"/>
    <mergeCell ref="I1587:J1587"/>
    <mergeCell ref="K1587:L1587"/>
    <mergeCell ref="B1590:C1590"/>
    <mergeCell ref="A1603:N1603"/>
    <mergeCell ref="I1615:K1615"/>
    <mergeCell ref="B1393:D1393"/>
    <mergeCell ref="I1258:J1258"/>
    <mergeCell ref="K1258:L1258"/>
    <mergeCell ref="B1355:C1355"/>
    <mergeCell ref="A1274:N1274"/>
    <mergeCell ref="I1286:K1286"/>
    <mergeCell ref="B1299:D1299"/>
    <mergeCell ref="I1305:J1305"/>
    <mergeCell ref="K1305:L1305"/>
    <mergeCell ref="B1308:C1308"/>
    <mergeCell ref="I1333:K1333"/>
    <mergeCell ref="B1346:D1346"/>
    <mergeCell ref="I1352:J1352"/>
    <mergeCell ref="K1352:L1352"/>
    <mergeCell ref="A1368:N1368"/>
    <mergeCell ref="I1380:K1380"/>
    <mergeCell ref="A1321:N1321"/>
    <mergeCell ref="B1261:C1261"/>
    <mergeCell ref="I1023:J1023"/>
    <mergeCell ref="K1023:L1023"/>
    <mergeCell ref="B1026:C1026"/>
    <mergeCell ref="A1039:N1039"/>
    <mergeCell ref="I1051:K1051"/>
    <mergeCell ref="B1064:D1064"/>
    <mergeCell ref="I1070:J1070"/>
    <mergeCell ref="K1070:L1070"/>
    <mergeCell ref="B1073:C1073"/>
    <mergeCell ref="B1252:D1252"/>
    <mergeCell ref="A1133:N1133"/>
    <mergeCell ref="I1145:K1145"/>
    <mergeCell ref="B1158:D1158"/>
    <mergeCell ref="I1164:J1164"/>
    <mergeCell ref="K1164:L1164"/>
    <mergeCell ref="B1167:C1167"/>
    <mergeCell ref="A1086:N1086"/>
    <mergeCell ref="I1098:K1098"/>
    <mergeCell ref="B1111:D1111"/>
    <mergeCell ref="I1117:J1117"/>
    <mergeCell ref="K1117:L1117"/>
    <mergeCell ref="B1120:C1120"/>
    <mergeCell ref="A1180:N1180"/>
    <mergeCell ref="I1192:K1192"/>
    <mergeCell ref="B1205:D1205"/>
    <mergeCell ref="I1211:J1211"/>
    <mergeCell ref="K1211:L1211"/>
    <mergeCell ref="B1214:C1214"/>
    <mergeCell ref="A1227:N1227"/>
    <mergeCell ref="I1239:K1239"/>
    <mergeCell ref="B1017:D1017"/>
    <mergeCell ref="I882:J882"/>
    <mergeCell ref="K882:L882"/>
    <mergeCell ref="B979:C979"/>
    <mergeCell ref="A898:N898"/>
    <mergeCell ref="I910:K910"/>
    <mergeCell ref="B923:D923"/>
    <mergeCell ref="I929:J929"/>
    <mergeCell ref="K929:L929"/>
    <mergeCell ref="B932:C932"/>
    <mergeCell ref="I957:K957"/>
    <mergeCell ref="B970:D970"/>
    <mergeCell ref="I976:J976"/>
    <mergeCell ref="K976:L976"/>
    <mergeCell ref="A992:N992"/>
    <mergeCell ref="I1004:K1004"/>
    <mergeCell ref="A945:N945"/>
    <mergeCell ref="B885:C885"/>
    <mergeCell ref="I647:J647"/>
    <mergeCell ref="K647:L647"/>
    <mergeCell ref="B650:C650"/>
    <mergeCell ref="A663:N663"/>
    <mergeCell ref="I675:K675"/>
    <mergeCell ref="B688:D688"/>
    <mergeCell ref="I694:J694"/>
    <mergeCell ref="K694:L694"/>
    <mergeCell ref="B697:C697"/>
    <mergeCell ref="B876:D876"/>
    <mergeCell ref="A757:N757"/>
    <mergeCell ref="I769:K769"/>
    <mergeCell ref="B782:D782"/>
    <mergeCell ref="I788:J788"/>
    <mergeCell ref="K788:L788"/>
    <mergeCell ref="B791:C791"/>
    <mergeCell ref="A710:N710"/>
    <mergeCell ref="I722:K722"/>
    <mergeCell ref="B735:D735"/>
    <mergeCell ref="I741:J741"/>
    <mergeCell ref="K741:L741"/>
    <mergeCell ref="B744:C744"/>
    <mergeCell ref="A804:N804"/>
    <mergeCell ref="I816:K816"/>
    <mergeCell ref="B829:D829"/>
    <mergeCell ref="I835:J835"/>
    <mergeCell ref="K835:L835"/>
    <mergeCell ref="B838:C838"/>
    <mergeCell ref="A851:N851"/>
    <mergeCell ref="I863:K863"/>
    <mergeCell ref="B641:D641"/>
    <mergeCell ref="I506:J506"/>
    <mergeCell ref="K506:L506"/>
    <mergeCell ref="B603:C603"/>
    <mergeCell ref="A522:N522"/>
    <mergeCell ref="I534:K534"/>
    <mergeCell ref="B547:D547"/>
    <mergeCell ref="I553:J553"/>
    <mergeCell ref="K553:L553"/>
    <mergeCell ref="B556:C556"/>
    <mergeCell ref="I581:K581"/>
    <mergeCell ref="B594:D594"/>
    <mergeCell ref="I600:J600"/>
    <mergeCell ref="K600:L600"/>
    <mergeCell ref="A616:N616"/>
    <mergeCell ref="I628:K628"/>
    <mergeCell ref="A569:N569"/>
    <mergeCell ref="B509:C509"/>
    <mergeCell ref="I271:J271"/>
    <mergeCell ref="K271:L271"/>
    <mergeCell ref="B274:C274"/>
    <mergeCell ref="A287:N287"/>
    <mergeCell ref="I299:K299"/>
    <mergeCell ref="B312:D312"/>
    <mergeCell ref="I318:J318"/>
    <mergeCell ref="K318:L318"/>
    <mergeCell ref="B321:C321"/>
    <mergeCell ref="B500:D500"/>
    <mergeCell ref="A381:N381"/>
    <mergeCell ref="I393:K393"/>
    <mergeCell ref="B406:D406"/>
    <mergeCell ref="I412:J412"/>
    <mergeCell ref="K412:L412"/>
    <mergeCell ref="B415:C415"/>
    <mergeCell ref="A334:N334"/>
    <mergeCell ref="I346:K346"/>
    <mergeCell ref="B359:D359"/>
    <mergeCell ref="I365:J365"/>
    <mergeCell ref="K365:L365"/>
    <mergeCell ref="B368:C368"/>
    <mergeCell ref="A428:N428"/>
    <mergeCell ref="I440:K440"/>
    <mergeCell ref="B453:D453"/>
    <mergeCell ref="I459:J459"/>
    <mergeCell ref="K459:L459"/>
    <mergeCell ref="B462:C462"/>
    <mergeCell ref="A475:N475"/>
    <mergeCell ref="I487:K487"/>
    <mergeCell ref="B265:D265"/>
    <mergeCell ref="I130:J130"/>
    <mergeCell ref="K130:L130"/>
    <mergeCell ref="B227:C227"/>
    <mergeCell ref="A146:N146"/>
    <mergeCell ref="I158:K158"/>
    <mergeCell ref="B171:D171"/>
    <mergeCell ref="I177:J177"/>
    <mergeCell ref="K177:L177"/>
    <mergeCell ref="B180:C180"/>
    <mergeCell ref="I205:K205"/>
    <mergeCell ref="B218:D218"/>
    <mergeCell ref="I224:J224"/>
    <mergeCell ref="K224:L224"/>
    <mergeCell ref="A240:N240"/>
    <mergeCell ref="I252:K252"/>
    <mergeCell ref="B124:D124"/>
    <mergeCell ref="B39:C39"/>
    <mergeCell ref="A5:N5"/>
    <mergeCell ref="B30:D30"/>
    <mergeCell ref="I36:J36"/>
    <mergeCell ref="K36:L36"/>
    <mergeCell ref="I17:K17"/>
    <mergeCell ref="A193:N193"/>
    <mergeCell ref="B133:C133"/>
    <mergeCell ref="A52:N52"/>
    <mergeCell ref="I64:K64"/>
    <mergeCell ref="B77:D77"/>
    <mergeCell ref="I83:J83"/>
    <mergeCell ref="K83:L83"/>
    <mergeCell ref="B86:C86"/>
    <mergeCell ref="A99:N99"/>
    <mergeCell ref="I111:K111"/>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rowBreaks count="39" manualBreakCount="39">
    <brk id="47" max="16383" man="1"/>
    <brk id="94" max="16383" man="1"/>
    <brk id="141" max="16383" man="1"/>
    <brk id="188" max="16383" man="1"/>
    <brk id="235" max="16383" man="1"/>
    <brk id="282" max="16383" man="1"/>
    <brk id="329" max="16383" man="1"/>
    <brk id="376" max="16383" man="1"/>
    <brk id="423" max="16383" man="1"/>
    <brk id="470" max="16383" man="1"/>
    <brk id="517" max="16383" man="1"/>
    <brk id="564" max="16383" man="1"/>
    <brk id="611" max="16383" man="1"/>
    <brk id="658" max="16383" man="1"/>
    <brk id="705" max="16383" man="1"/>
    <brk id="752" max="16383" man="1"/>
    <brk id="799" max="16383" man="1"/>
    <brk id="846" max="16383" man="1"/>
    <brk id="893" max="16383" man="1"/>
    <brk id="940" max="16383" man="1"/>
    <brk id="987" max="16383" man="1"/>
    <brk id="1034" max="16383" man="1"/>
    <brk id="1081" max="16383" man="1"/>
    <brk id="1128" max="16383" man="1"/>
    <brk id="1175" max="16383" man="1"/>
    <brk id="1222" max="16383" man="1"/>
    <brk id="1269" max="16383" man="1"/>
    <brk id="1316" max="16383" man="1"/>
    <brk id="1363" max="16383" man="1"/>
    <brk id="1410" max="16383" man="1"/>
    <brk id="1457" max="16383" man="1"/>
    <brk id="1504" max="16383" man="1"/>
    <brk id="1551" max="16383" man="1"/>
    <brk id="1598" max="16383" man="1"/>
    <brk id="1645" max="16383" man="1"/>
    <brk id="1692" max="16383" man="1"/>
    <brk id="1739" max="16383" man="1"/>
    <brk id="1786" max="16383" man="1"/>
    <brk id="18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20"/>
  <sheetViews>
    <sheetView view="pageBreakPreview" zoomScaleNormal="100" zoomScaleSheetLayoutView="100" workbookViewId="0"/>
  </sheetViews>
  <sheetFormatPr defaultColWidth="5.875" defaultRowHeight="21" customHeight="1"/>
  <cols>
    <col min="1" max="14" width="5.875" style="114" customWidth="1"/>
    <col min="15" max="16384" width="5.875" style="114"/>
  </cols>
  <sheetData>
    <row r="1" spans="1:15" ht="21" customHeight="1">
      <c r="O1" s="138" t="s">
        <v>438</v>
      </c>
    </row>
    <row r="5" spans="1:15" ht="21" customHeight="1">
      <c r="A5" s="671" t="s">
        <v>549</v>
      </c>
      <c r="B5" s="671"/>
      <c r="C5" s="671"/>
      <c r="D5" s="671"/>
      <c r="E5" s="671"/>
      <c r="F5" s="671"/>
      <c r="G5" s="671"/>
      <c r="H5" s="671"/>
      <c r="I5" s="671"/>
      <c r="J5" s="671"/>
      <c r="K5" s="671"/>
      <c r="L5" s="671"/>
      <c r="M5" s="671"/>
      <c r="N5" s="671"/>
    </row>
    <row r="10" spans="1:15" ht="21" customHeight="1">
      <c r="A10" s="289" t="s">
        <v>931</v>
      </c>
    </row>
    <row r="11" spans="1:15" ht="21" customHeight="1">
      <c r="A11" s="289" t="s">
        <v>928</v>
      </c>
      <c r="H11" s="146"/>
      <c r="J11" s="146"/>
      <c r="K11" s="146"/>
    </row>
    <row r="12" spans="1:15" ht="21" customHeight="1">
      <c r="H12" s="146"/>
      <c r="I12" s="146"/>
      <c r="J12" s="146"/>
      <c r="K12" s="146"/>
    </row>
    <row r="13" spans="1:15" ht="21" customHeight="1">
      <c r="H13" s="146"/>
      <c r="J13" s="146"/>
    </row>
    <row r="16" spans="1:15" ht="21" customHeight="1">
      <c r="B16" s="685" t="str">
        <f>開票立会人入力シート!F3</f>
        <v>令和-118年1月0日</v>
      </c>
      <c r="C16" s="686"/>
      <c r="D16" s="686"/>
    </row>
    <row r="17" spans="2:12" ht="21" customHeight="1">
      <c r="B17" s="139"/>
      <c r="C17" s="147"/>
      <c r="D17" s="147"/>
    </row>
    <row r="18" spans="2:12" ht="21" customHeight="1">
      <c r="B18" s="139"/>
      <c r="C18" s="147"/>
      <c r="D18" s="147"/>
    </row>
    <row r="19" spans="2:12" ht="21" customHeight="1">
      <c r="B19" s="139"/>
      <c r="C19" s="147"/>
      <c r="D19" s="147"/>
    </row>
    <row r="20" spans="2:12" ht="21" customHeight="1">
      <c r="B20" s="139"/>
      <c r="C20" s="147"/>
      <c r="D20" s="147"/>
    </row>
    <row r="21" spans="2:12" ht="21" customHeight="1">
      <c r="B21" s="139"/>
      <c r="C21" s="147"/>
      <c r="D21" s="147"/>
      <c r="F21" s="114" t="s">
        <v>516</v>
      </c>
      <c r="H21" s="280">
        <f>開票立会人入力シート!K3</f>
        <v>0</v>
      </c>
    </row>
    <row r="22" spans="2:12" ht="21" customHeight="1">
      <c r="B22" s="139"/>
      <c r="C22" s="147"/>
      <c r="D22" s="147"/>
    </row>
    <row r="23" spans="2:12" ht="21" customHeight="1">
      <c r="B23" s="139"/>
      <c r="C23" s="147"/>
      <c r="D23" s="147"/>
    </row>
    <row r="24" spans="2:12" ht="21" customHeight="1">
      <c r="B24" s="139"/>
      <c r="C24" s="147"/>
      <c r="D24" s="147"/>
    </row>
    <row r="25" spans="2:12" ht="21" customHeight="1">
      <c r="B25" s="139"/>
      <c r="C25" s="147"/>
      <c r="D25" s="147"/>
    </row>
    <row r="26" spans="2:12" ht="21" customHeight="1">
      <c r="B26" s="139"/>
      <c r="C26" s="147"/>
      <c r="D26" s="147"/>
      <c r="F26" s="114" t="s">
        <v>517</v>
      </c>
      <c r="H26" s="142">
        <f>開票立会人入力シート!G3</f>
        <v>0</v>
      </c>
      <c r="I26" s="281"/>
      <c r="J26" s="154">
        <f>開票立会人入力シート!I3</f>
        <v>0</v>
      </c>
      <c r="K26" s="148"/>
      <c r="L26" s="135"/>
    </row>
    <row r="27" spans="2:12" ht="21" customHeight="1">
      <c r="B27" s="139"/>
      <c r="C27" s="147"/>
      <c r="D27" s="147"/>
    </row>
    <row r="28" spans="2:12" ht="21" customHeight="1">
      <c r="B28" s="139"/>
      <c r="C28" s="147"/>
      <c r="D28" s="147"/>
    </row>
    <row r="29" spans="2:12" ht="21" customHeight="1">
      <c r="B29" s="139"/>
      <c r="C29" s="147"/>
      <c r="D29" s="147"/>
    </row>
    <row r="32" spans="2:12" ht="21" customHeight="1">
      <c r="B32" s="114" t="s">
        <v>527</v>
      </c>
      <c r="D32" s="687">
        <f>入力シート!C8</f>
        <v>0</v>
      </c>
      <c r="E32" s="687"/>
      <c r="F32" s="154">
        <f>入力シート!C10</f>
        <v>0</v>
      </c>
      <c r="H32" s="140" t="s">
        <v>498</v>
      </c>
    </row>
    <row r="34" spans="1:15" ht="21" customHeight="1">
      <c r="D34" s="133"/>
      <c r="E34" s="133"/>
      <c r="F34" s="134"/>
      <c r="G34" s="133"/>
      <c r="I34" s="681"/>
      <c r="J34" s="681"/>
      <c r="K34" s="682"/>
      <c r="L34" s="682"/>
    </row>
    <row r="35" spans="1:15" ht="21" customHeight="1">
      <c r="D35" s="133"/>
      <c r="E35" s="133"/>
      <c r="F35" s="134"/>
      <c r="G35" s="133"/>
      <c r="I35" s="135"/>
      <c r="J35" s="135"/>
      <c r="K35" s="136"/>
      <c r="L35" s="136"/>
    </row>
    <row r="36" spans="1:15" ht="21" customHeight="1">
      <c r="D36" s="133"/>
      <c r="E36" s="133"/>
      <c r="F36" s="134"/>
      <c r="G36" s="133"/>
      <c r="I36" s="135"/>
      <c r="J36" s="135"/>
      <c r="K36" s="136"/>
      <c r="L36" s="136"/>
    </row>
    <row r="37" spans="1:15" ht="21" customHeight="1">
      <c r="D37" s="133"/>
      <c r="E37" s="133"/>
      <c r="F37" s="134"/>
      <c r="G37" s="133"/>
      <c r="I37" s="135"/>
      <c r="J37" s="135"/>
      <c r="K37" s="136"/>
      <c r="L37" s="136"/>
    </row>
    <row r="38" spans="1:15" ht="21" customHeight="1">
      <c r="D38" s="133"/>
      <c r="E38" s="133"/>
      <c r="F38" s="134"/>
      <c r="G38" s="133"/>
      <c r="I38" s="135"/>
      <c r="J38" s="135"/>
      <c r="K38" s="136"/>
      <c r="L38" s="136"/>
    </row>
    <row r="39" spans="1:15" ht="21" customHeight="1">
      <c r="O39" s="138" t="s">
        <v>438</v>
      </c>
    </row>
    <row r="43" spans="1:15" ht="21" customHeight="1">
      <c r="A43" s="671" t="s">
        <v>549</v>
      </c>
      <c r="B43" s="671"/>
      <c r="C43" s="671"/>
      <c r="D43" s="671"/>
      <c r="E43" s="671"/>
      <c r="F43" s="671"/>
      <c r="G43" s="671"/>
      <c r="H43" s="671"/>
      <c r="I43" s="671"/>
      <c r="J43" s="671"/>
      <c r="K43" s="671"/>
      <c r="L43" s="671"/>
      <c r="M43" s="671"/>
      <c r="N43" s="671"/>
    </row>
    <row r="48" spans="1:15" ht="21" customHeight="1">
      <c r="A48" s="289" t="s">
        <v>931</v>
      </c>
    </row>
    <row r="49" spans="1:12" ht="21" customHeight="1">
      <c r="A49" s="289" t="s">
        <v>928</v>
      </c>
      <c r="H49" s="146"/>
      <c r="J49" s="146"/>
      <c r="K49" s="146"/>
    </row>
    <row r="50" spans="1:12" ht="21" customHeight="1">
      <c r="H50" s="146"/>
      <c r="I50" s="146"/>
      <c r="J50" s="146"/>
      <c r="K50" s="146"/>
    </row>
    <row r="51" spans="1:12" ht="21" customHeight="1">
      <c r="H51" s="146"/>
      <c r="J51" s="146"/>
    </row>
    <row r="54" spans="1:12" ht="21" customHeight="1">
      <c r="B54" s="685" t="str">
        <f>開票立会人入力シート!F4</f>
        <v>令和-118年1月0日</v>
      </c>
      <c r="C54" s="686"/>
      <c r="D54" s="686"/>
    </row>
    <row r="55" spans="1:12" ht="21" customHeight="1">
      <c r="B55" s="139"/>
      <c r="C55" s="147"/>
      <c r="D55" s="147"/>
    </row>
    <row r="56" spans="1:12" ht="21" customHeight="1">
      <c r="B56" s="139"/>
      <c r="C56" s="147"/>
      <c r="D56" s="147"/>
    </row>
    <row r="57" spans="1:12" ht="21" customHeight="1">
      <c r="B57" s="139"/>
      <c r="C57" s="147"/>
      <c r="D57" s="147"/>
    </row>
    <row r="58" spans="1:12" ht="21" customHeight="1">
      <c r="B58" s="139"/>
      <c r="C58" s="147"/>
      <c r="D58" s="147"/>
    </row>
    <row r="59" spans="1:12" ht="21" customHeight="1">
      <c r="B59" s="139"/>
      <c r="C59" s="147"/>
      <c r="D59" s="147"/>
      <c r="F59" s="114" t="s">
        <v>516</v>
      </c>
      <c r="H59" s="280">
        <f>開票立会人入力シート!K4</f>
        <v>0</v>
      </c>
    </row>
    <row r="60" spans="1:12" ht="21" customHeight="1">
      <c r="B60" s="139"/>
      <c r="C60" s="147"/>
      <c r="D60" s="147"/>
    </row>
    <row r="61" spans="1:12" ht="21" customHeight="1">
      <c r="B61" s="139"/>
      <c r="C61" s="147"/>
      <c r="D61" s="147"/>
    </row>
    <row r="62" spans="1:12" ht="21" customHeight="1">
      <c r="B62" s="139"/>
      <c r="C62" s="147"/>
      <c r="D62" s="147"/>
    </row>
    <row r="63" spans="1:12" ht="21" customHeight="1">
      <c r="B63" s="139"/>
      <c r="C63" s="147"/>
      <c r="D63" s="147"/>
    </row>
    <row r="64" spans="1:12" ht="21" customHeight="1">
      <c r="B64" s="139"/>
      <c r="C64" s="147"/>
      <c r="D64" s="147"/>
      <c r="F64" s="114" t="s">
        <v>517</v>
      </c>
      <c r="H64" s="142">
        <f>開票立会人入力シート!G4</f>
        <v>0</v>
      </c>
      <c r="I64" s="281"/>
      <c r="J64" s="154">
        <f>開票立会人入力シート!I4</f>
        <v>0</v>
      </c>
      <c r="K64" s="148"/>
      <c r="L64" s="135"/>
    </row>
    <row r="65" spans="1:15" ht="21" customHeight="1">
      <c r="B65" s="139"/>
      <c r="C65" s="147"/>
      <c r="D65" s="147"/>
    </row>
    <row r="66" spans="1:15" ht="21" customHeight="1">
      <c r="B66" s="139"/>
      <c r="C66" s="147"/>
      <c r="D66" s="147"/>
    </row>
    <row r="67" spans="1:15" ht="21" customHeight="1">
      <c r="B67" s="139"/>
      <c r="C67" s="147"/>
      <c r="D67" s="147"/>
    </row>
    <row r="70" spans="1:15" ht="21" customHeight="1">
      <c r="B70" s="114" t="s">
        <v>527</v>
      </c>
      <c r="D70" s="687">
        <f>入力シート!C8</f>
        <v>0</v>
      </c>
      <c r="E70" s="687"/>
      <c r="F70" s="154">
        <f>入力シート!C10</f>
        <v>0</v>
      </c>
      <c r="H70" s="140" t="s">
        <v>498</v>
      </c>
    </row>
    <row r="72" spans="1:15" ht="21" customHeight="1">
      <c r="D72" s="133"/>
      <c r="E72" s="133"/>
      <c r="F72" s="134"/>
      <c r="G72" s="133"/>
      <c r="I72" s="681"/>
      <c r="J72" s="681"/>
      <c r="K72" s="682"/>
      <c r="L72" s="682"/>
    </row>
    <row r="73" spans="1:15" ht="21" customHeight="1">
      <c r="D73" s="133"/>
      <c r="E73" s="133"/>
      <c r="F73" s="134"/>
      <c r="G73" s="133"/>
      <c r="I73" s="135"/>
      <c r="J73" s="135"/>
      <c r="K73" s="136"/>
      <c r="L73" s="136"/>
    </row>
    <row r="74" spans="1:15" ht="21" customHeight="1">
      <c r="D74" s="133"/>
      <c r="E74" s="133"/>
      <c r="F74" s="134"/>
      <c r="G74" s="133"/>
      <c r="I74" s="135"/>
      <c r="J74" s="135"/>
      <c r="K74" s="136"/>
      <c r="L74" s="136"/>
    </row>
    <row r="75" spans="1:15" ht="21" customHeight="1">
      <c r="D75" s="133"/>
      <c r="E75" s="133"/>
      <c r="F75" s="134"/>
      <c r="G75" s="133"/>
      <c r="I75" s="135"/>
      <c r="J75" s="135"/>
      <c r="K75" s="136"/>
      <c r="L75" s="136"/>
    </row>
    <row r="76" spans="1:15" ht="21" customHeight="1">
      <c r="A76" s="137"/>
    </row>
    <row r="77" spans="1:15" ht="21" customHeight="1">
      <c r="O77" s="138" t="s">
        <v>438</v>
      </c>
    </row>
    <row r="81" spans="1:14" ht="21" customHeight="1">
      <c r="A81" s="671" t="s">
        <v>549</v>
      </c>
      <c r="B81" s="671"/>
      <c r="C81" s="671"/>
      <c r="D81" s="671"/>
      <c r="E81" s="671"/>
      <c r="F81" s="671"/>
      <c r="G81" s="671"/>
      <c r="H81" s="671"/>
      <c r="I81" s="671"/>
      <c r="J81" s="671"/>
      <c r="K81" s="671"/>
      <c r="L81" s="671"/>
      <c r="M81" s="671"/>
      <c r="N81" s="671"/>
    </row>
    <row r="86" spans="1:14" ht="21" customHeight="1">
      <c r="A86" s="289" t="s">
        <v>931</v>
      </c>
    </row>
    <row r="87" spans="1:14" ht="21" customHeight="1">
      <c r="A87" s="289" t="s">
        <v>928</v>
      </c>
      <c r="H87" s="146"/>
      <c r="J87" s="146"/>
      <c r="K87" s="146"/>
    </row>
    <row r="88" spans="1:14" ht="21" customHeight="1">
      <c r="H88" s="146"/>
      <c r="I88" s="146"/>
      <c r="J88" s="146"/>
      <c r="K88" s="146"/>
    </row>
    <row r="89" spans="1:14" ht="21" customHeight="1">
      <c r="H89" s="146"/>
      <c r="J89" s="146"/>
    </row>
    <row r="92" spans="1:14" ht="21" customHeight="1">
      <c r="B92" s="685" t="str">
        <f>開票立会人入力シート!F5</f>
        <v>令和-118年1月0日</v>
      </c>
      <c r="C92" s="686"/>
      <c r="D92" s="686"/>
    </row>
    <row r="93" spans="1:14" ht="21" customHeight="1">
      <c r="B93" s="139"/>
      <c r="C93" s="147"/>
      <c r="D93" s="147"/>
    </row>
    <row r="94" spans="1:14" ht="21" customHeight="1">
      <c r="B94" s="139"/>
      <c r="C94" s="147"/>
      <c r="D94" s="147"/>
    </row>
    <row r="95" spans="1:14" ht="21" customHeight="1">
      <c r="B95" s="139"/>
      <c r="C95" s="147"/>
      <c r="D95" s="147"/>
    </row>
    <row r="96" spans="1:14" ht="21" customHeight="1">
      <c r="B96" s="139"/>
      <c r="C96" s="147"/>
      <c r="D96" s="147"/>
    </row>
    <row r="97" spans="2:12" ht="21" customHeight="1">
      <c r="B97" s="139"/>
      <c r="C97" s="147"/>
      <c r="D97" s="147"/>
      <c r="F97" s="114" t="s">
        <v>516</v>
      </c>
      <c r="H97" s="280">
        <f>開票立会人入力シート!K5</f>
        <v>0</v>
      </c>
    </row>
    <row r="98" spans="2:12" ht="21" customHeight="1">
      <c r="B98" s="139"/>
      <c r="C98" s="147"/>
      <c r="D98" s="147"/>
    </row>
    <row r="99" spans="2:12" ht="21" customHeight="1">
      <c r="B99" s="139"/>
      <c r="C99" s="147"/>
      <c r="D99" s="147"/>
    </row>
    <row r="100" spans="2:12" ht="21" customHeight="1">
      <c r="B100" s="139"/>
      <c r="C100" s="147"/>
      <c r="D100" s="147"/>
    </row>
    <row r="101" spans="2:12" ht="21" customHeight="1">
      <c r="B101" s="139"/>
      <c r="C101" s="147"/>
      <c r="D101" s="147"/>
    </row>
    <row r="102" spans="2:12" ht="21" customHeight="1">
      <c r="B102" s="139"/>
      <c r="C102" s="147"/>
      <c r="D102" s="147"/>
      <c r="F102" s="114" t="s">
        <v>517</v>
      </c>
      <c r="H102" s="142">
        <f>開票立会人入力シート!G5</f>
        <v>0</v>
      </c>
      <c r="I102" s="281"/>
      <c r="J102" s="154">
        <f>開票立会人入力シート!I5</f>
        <v>0</v>
      </c>
      <c r="K102" s="148"/>
      <c r="L102" s="135"/>
    </row>
    <row r="103" spans="2:12" ht="21" customHeight="1">
      <c r="B103" s="139"/>
      <c r="C103" s="147"/>
      <c r="D103" s="147"/>
    </row>
    <row r="104" spans="2:12" ht="21" customHeight="1">
      <c r="B104" s="139"/>
      <c r="C104" s="147"/>
      <c r="D104" s="147"/>
    </row>
    <row r="105" spans="2:12" ht="21" customHeight="1">
      <c r="B105" s="139"/>
      <c r="C105" s="147"/>
      <c r="D105" s="147"/>
    </row>
    <row r="108" spans="2:12" ht="21" customHeight="1">
      <c r="B108" s="114" t="s">
        <v>527</v>
      </c>
      <c r="D108" s="687">
        <f>入力シート!C8</f>
        <v>0</v>
      </c>
      <c r="E108" s="687"/>
      <c r="F108" s="154">
        <f>入力シート!C10</f>
        <v>0</v>
      </c>
      <c r="H108" s="140" t="s">
        <v>498</v>
      </c>
    </row>
    <row r="110" spans="2:12" ht="21" customHeight="1">
      <c r="D110" s="133"/>
      <c r="E110" s="133"/>
      <c r="F110" s="134"/>
      <c r="G110" s="133"/>
      <c r="I110" s="681"/>
      <c r="J110" s="681"/>
      <c r="K110" s="682"/>
      <c r="L110" s="682"/>
    </row>
    <row r="111" spans="2:12" ht="21" customHeight="1">
      <c r="D111" s="133"/>
      <c r="E111" s="133"/>
      <c r="F111" s="134"/>
      <c r="G111" s="133"/>
      <c r="I111" s="135"/>
      <c r="J111" s="135"/>
      <c r="K111" s="136"/>
      <c r="L111" s="136"/>
    </row>
    <row r="112" spans="2:12" ht="21" customHeight="1">
      <c r="D112" s="133"/>
      <c r="E112" s="133"/>
      <c r="F112" s="134"/>
      <c r="G112" s="133"/>
      <c r="I112" s="135"/>
      <c r="J112" s="135"/>
      <c r="K112" s="136"/>
      <c r="L112" s="136"/>
    </row>
    <row r="113" spans="1:15" ht="21" customHeight="1">
      <c r="D113" s="133"/>
      <c r="E113" s="133"/>
      <c r="F113" s="134"/>
      <c r="G113" s="133"/>
      <c r="I113" s="135"/>
      <c r="J113" s="135"/>
      <c r="K113" s="136"/>
      <c r="L113" s="136"/>
    </row>
    <row r="114" spans="1:15" ht="21" customHeight="1">
      <c r="A114" s="137"/>
    </row>
    <row r="115" spans="1:15" ht="21" customHeight="1">
      <c r="O115" s="138" t="s">
        <v>438</v>
      </c>
    </row>
    <row r="119" spans="1:15" ht="21" customHeight="1">
      <c r="A119" s="671" t="s">
        <v>549</v>
      </c>
      <c r="B119" s="671"/>
      <c r="C119" s="671"/>
      <c r="D119" s="671"/>
      <c r="E119" s="671"/>
      <c r="F119" s="671"/>
      <c r="G119" s="671"/>
      <c r="H119" s="671"/>
      <c r="I119" s="671"/>
      <c r="J119" s="671"/>
      <c r="K119" s="671"/>
      <c r="L119" s="671"/>
      <c r="M119" s="671"/>
      <c r="N119" s="671"/>
    </row>
    <row r="124" spans="1:15" ht="21" customHeight="1">
      <c r="A124" s="289" t="s">
        <v>931</v>
      </c>
    </row>
    <row r="125" spans="1:15" ht="21" customHeight="1">
      <c r="A125" s="289" t="s">
        <v>928</v>
      </c>
      <c r="H125" s="146"/>
      <c r="J125" s="146"/>
      <c r="K125" s="146"/>
    </row>
    <row r="126" spans="1:15" ht="21" customHeight="1">
      <c r="H126" s="146"/>
      <c r="I126" s="146"/>
      <c r="J126" s="146"/>
      <c r="K126" s="146"/>
    </row>
    <row r="127" spans="1:15" ht="21" customHeight="1">
      <c r="H127" s="146"/>
      <c r="J127" s="146"/>
    </row>
    <row r="130" spans="2:12" ht="21" customHeight="1">
      <c r="B130" s="685" t="str">
        <f>開票立会人入力シート!F6</f>
        <v>令和-118年1月0日</v>
      </c>
      <c r="C130" s="686"/>
      <c r="D130" s="686"/>
    </row>
    <row r="131" spans="2:12" ht="21" customHeight="1">
      <c r="B131" s="139"/>
      <c r="C131" s="147"/>
      <c r="D131" s="147"/>
    </row>
    <row r="132" spans="2:12" ht="21" customHeight="1">
      <c r="B132" s="139"/>
      <c r="C132" s="147"/>
      <c r="D132" s="147"/>
    </row>
    <row r="133" spans="2:12" ht="21" customHeight="1">
      <c r="B133" s="139"/>
      <c r="C133" s="147"/>
      <c r="D133" s="147"/>
    </row>
    <row r="134" spans="2:12" ht="21" customHeight="1">
      <c r="B134" s="139"/>
      <c r="C134" s="147"/>
      <c r="D134" s="147"/>
    </row>
    <row r="135" spans="2:12" ht="21" customHeight="1">
      <c r="B135" s="139"/>
      <c r="C135" s="147"/>
      <c r="D135" s="147"/>
      <c r="F135" s="114" t="s">
        <v>516</v>
      </c>
      <c r="H135" s="280">
        <f>開票立会人入力シート!K6</f>
        <v>0</v>
      </c>
    </row>
    <row r="136" spans="2:12" ht="21" customHeight="1">
      <c r="B136" s="139"/>
      <c r="C136" s="147"/>
      <c r="D136" s="147"/>
    </row>
    <row r="137" spans="2:12" ht="21" customHeight="1">
      <c r="B137" s="139"/>
      <c r="C137" s="147"/>
      <c r="D137" s="147"/>
    </row>
    <row r="138" spans="2:12" ht="21" customHeight="1">
      <c r="B138" s="139"/>
      <c r="C138" s="147"/>
      <c r="D138" s="147"/>
    </row>
    <row r="139" spans="2:12" ht="21" customHeight="1">
      <c r="B139" s="139"/>
      <c r="C139" s="147"/>
      <c r="D139" s="147"/>
    </row>
    <row r="140" spans="2:12" ht="21" customHeight="1">
      <c r="B140" s="139"/>
      <c r="C140" s="147"/>
      <c r="D140" s="147"/>
      <c r="F140" s="114" t="s">
        <v>517</v>
      </c>
      <c r="H140" s="142">
        <f>開票立会人入力シート!G6</f>
        <v>0</v>
      </c>
      <c r="I140" s="281"/>
      <c r="J140" s="154">
        <f>開票立会人入力シート!I6</f>
        <v>0</v>
      </c>
      <c r="K140" s="148"/>
      <c r="L140" s="135"/>
    </row>
    <row r="141" spans="2:12" ht="21" customHeight="1">
      <c r="B141" s="139"/>
      <c r="C141" s="147"/>
      <c r="D141" s="147"/>
    </row>
    <row r="142" spans="2:12" ht="21" customHeight="1">
      <c r="B142" s="139"/>
      <c r="C142" s="147"/>
      <c r="D142" s="147"/>
    </row>
    <row r="143" spans="2:12" ht="21" customHeight="1">
      <c r="B143" s="139"/>
      <c r="C143" s="147"/>
      <c r="D143" s="147"/>
    </row>
    <row r="146" spans="1:15" ht="21" customHeight="1">
      <c r="B146" s="114" t="s">
        <v>527</v>
      </c>
      <c r="D146" s="687">
        <f>入力シート!C8</f>
        <v>0</v>
      </c>
      <c r="E146" s="687"/>
      <c r="F146" s="154">
        <f>入力シート!C10</f>
        <v>0</v>
      </c>
      <c r="H146" s="140" t="s">
        <v>498</v>
      </c>
    </row>
    <row r="148" spans="1:15" ht="21" customHeight="1">
      <c r="D148" s="133"/>
      <c r="E148" s="133"/>
      <c r="F148" s="134"/>
      <c r="G148" s="133"/>
      <c r="I148" s="681"/>
      <c r="J148" s="681"/>
      <c r="K148" s="682"/>
      <c r="L148" s="682"/>
    </row>
    <row r="149" spans="1:15" ht="21" customHeight="1">
      <c r="D149" s="133"/>
      <c r="E149" s="133"/>
      <c r="F149" s="134"/>
      <c r="G149" s="133"/>
      <c r="I149" s="135"/>
      <c r="J149" s="135"/>
      <c r="K149" s="136"/>
      <c r="L149" s="136"/>
    </row>
    <row r="150" spans="1:15" ht="21" customHeight="1">
      <c r="D150" s="133"/>
      <c r="E150" s="133"/>
      <c r="F150" s="134"/>
      <c r="G150" s="133"/>
      <c r="I150" s="135"/>
      <c r="J150" s="135"/>
      <c r="K150" s="136"/>
      <c r="L150" s="136"/>
    </row>
    <row r="151" spans="1:15" ht="21" customHeight="1">
      <c r="D151" s="133"/>
      <c r="E151" s="133"/>
      <c r="F151" s="134"/>
      <c r="G151" s="133"/>
      <c r="I151" s="135"/>
      <c r="J151" s="135"/>
      <c r="K151" s="136"/>
      <c r="L151" s="136"/>
    </row>
    <row r="152" spans="1:15" ht="21" customHeight="1">
      <c r="A152" s="137"/>
    </row>
    <row r="153" spans="1:15" ht="21" customHeight="1">
      <c r="O153" s="138" t="s">
        <v>438</v>
      </c>
    </row>
    <row r="157" spans="1:15" ht="21" customHeight="1">
      <c r="A157" s="671" t="s">
        <v>549</v>
      </c>
      <c r="B157" s="671"/>
      <c r="C157" s="671"/>
      <c r="D157" s="671"/>
      <c r="E157" s="671"/>
      <c r="F157" s="671"/>
      <c r="G157" s="671"/>
      <c r="H157" s="671"/>
      <c r="I157" s="671"/>
      <c r="J157" s="671"/>
      <c r="K157" s="671"/>
      <c r="L157" s="671"/>
      <c r="M157" s="671"/>
      <c r="N157" s="671"/>
    </row>
    <row r="162" spans="1:11" ht="21" customHeight="1">
      <c r="A162" s="289" t="s">
        <v>931</v>
      </c>
    </row>
    <row r="163" spans="1:11" ht="21" customHeight="1">
      <c r="A163" s="289" t="s">
        <v>928</v>
      </c>
      <c r="H163" s="146"/>
      <c r="J163" s="146"/>
      <c r="K163" s="146"/>
    </row>
    <row r="164" spans="1:11" ht="21" customHeight="1">
      <c r="H164" s="146"/>
      <c r="I164" s="146"/>
      <c r="J164" s="146"/>
      <c r="K164" s="146"/>
    </row>
    <row r="165" spans="1:11" ht="21" customHeight="1">
      <c r="H165" s="146"/>
      <c r="J165" s="146"/>
    </row>
    <row r="168" spans="1:11" ht="21" customHeight="1">
      <c r="B168" s="685" t="str">
        <f>開票立会人入力シート!F7</f>
        <v>令和-118年1月0日</v>
      </c>
      <c r="C168" s="686"/>
      <c r="D168" s="686"/>
    </row>
    <row r="169" spans="1:11" ht="21" customHeight="1">
      <c r="B169" s="139"/>
      <c r="C169" s="147"/>
      <c r="D169" s="147"/>
    </row>
    <row r="170" spans="1:11" ht="21" customHeight="1">
      <c r="B170" s="139"/>
      <c r="C170" s="147"/>
      <c r="D170" s="147"/>
    </row>
    <row r="171" spans="1:11" ht="21" customHeight="1">
      <c r="B171" s="139"/>
      <c r="C171" s="147"/>
      <c r="D171" s="147"/>
    </row>
    <row r="172" spans="1:11" ht="21" customHeight="1">
      <c r="B172" s="139"/>
      <c r="C172" s="147"/>
      <c r="D172" s="147"/>
    </row>
    <row r="173" spans="1:11" ht="21" customHeight="1">
      <c r="B173" s="139"/>
      <c r="C173" s="147"/>
      <c r="D173" s="147"/>
      <c r="F173" s="114" t="s">
        <v>516</v>
      </c>
      <c r="H173" s="280">
        <f>開票立会人入力シート!K7</f>
        <v>0</v>
      </c>
    </row>
    <row r="174" spans="1:11" ht="21" customHeight="1">
      <c r="B174" s="139"/>
      <c r="C174" s="147"/>
      <c r="D174" s="147"/>
    </row>
    <row r="175" spans="1:11" ht="21" customHeight="1">
      <c r="B175" s="139"/>
      <c r="C175" s="147"/>
      <c r="D175" s="147"/>
    </row>
    <row r="176" spans="1:11" ht="21" customHeight="1">
      <c r="B176" s="139"/>
      <c r="C176" s="147"/>
      <c r="D176" s="147"/>
    </row>
    <row r="177" spans="1:15" ht="21" customHeight="1">
      <c r="B177" s="139"/>
      <c r="C177" s="147"/>
      <c r="D177" s="147"/>
    </row>
    <row r="178" spans="1:15" ht="21" customHeight="1">
      <c r="B178" s="139"/>
      <c r="C178" s="147"/>
      <c r="D178" s="147"/>
      <c r="F178" s="114" t="s">
        <v>517</v>
      </c>
      <c r="H178" s="142">
        <f>開票立会人入力シート!G7</f>
        <v>0</v>
      </c>
      <c r="I178" s="281"/>
      <c r="J178" s="154">
        <f>開票立会人入力シート!I7</f>
        <v>0</v>
      </c>
      <c r="K178" s="148"/>
      <c r="L178" s="135"/>
    </row>
    <row r="179" spans="1:15" ht="21" customHeight="1">
      <c r="B179" s="139"/>
      <c r="C179" s="147"/>
      <c r="D179" s="147"/>
    </row>
    <row r="180" spans="1:15" ht="21" customHeight="1">
      <c r="B180" s="139"/>
      <c r="C180" s="147"/>
      <c r="D180" s="147"/>
    </row>
    <row r="181" spans="1:15" ht="21" customHeight="1">
      <c r="B181" s="139"/>
      <c r="C181" s="147"/>
      <c r="D181" s="147"/>
    </row>
    <row r="184" spans="1:15" ht="21" customHeight="1">
      <c r="B184" s="114" t="s">
        <v>527</v>
      </c>
      <c r="D184" s="687">
        <f>入力シート!C8</f>
        <v>0</v>
      </c>
      <c r="E184" s="687"/>
      <c r="F184" s="154">
        <f>入力シート!C10</f>
        <v>0</v>
      </c>
      <c r="H184" s="140" t="s">
        <v>498</v>
      </c>
    </row>
    <row r="186" spans="1:15" ht="21" customHeight="1">
      <c r="D186" s="133"/>
      <c r="E186" s="133"/>
      <c r="F186" s="134"/>
      <c r="G186" s="133"/>
      <c r="I186" s="681"/>
      <c r="J186" s="681"/>
      <c r="K186" s="682"/>
      <c r="L186" s="682"/>
    </row>
    <row r="187" spans="1:15" ht="21" customHeight="1">
      <c r="D187" s="133"/>
      <c r="E187" s="133"/>
      <c r="F187" s="134"/>
      <c r="G187" s="133"/>
      <c r="I187" s="135"/>
      <c r="J187" s="135"/>
      <c r="K187" s="136"/>
      <c r="L187" s="136"/>
    </row>
    <row r="188" spans="1:15" ht="21" customHeight="1">
      <c r="D188" s="133"/>
      <c r="E188" s="133"/>
      <c r="F188" s="134"/>
      <c r="G188" s="133"/>
      <c r="I188" s="135"/>
      <c r="J188" s="135"/>
      <c r="K188" s="136"/>
      <c r="L188" s="136"/>
    </row>
    <row r="189" spans="1:15" ht="21" customHeight="1">
      <c r="D189" s="133"/>
      <c r="E189" s="133"/>
      <c r="F189" s="134"/>
      <c r="G189" s="133"/>
      <c r="I189" s="135"/>
      <c r="J189" s="135"/>
      <c r="K189" s="136"/>
      <c r="L189" s="136"/>
    </row>
    <row r="190" spans="1:15" ht="21" customHeight="1">
      <c r="A190" s="137"/>
    </row>
    <row r="191" spans="1:15" ht="21" customHeight="1">
      <c r="O191" s="138" t="s">
        <v>438</v>
      </c>
    </row>
    <row r="195" spans="1:14" ht="21" customHeight="1">
      <c r="A195" s="671" t="s">
        <v>549</v>
      </c>
      <c r="B195" s="671"/>
      <c r="C195" s="671"/>
      <c r="D195" s="671"/>
      <c r="E195" s="671"/>
      <c r="F195" s="671"/>
      <c r="G195" s="671"/>
      <c r="H195" s="671"/>
      <c r="I195" s="671"/>
      <c r="J195" s="671"/>
      <c r="K195" s="671"/>
      <c r="L195" s="671"/>
      <c r="M195" s="671"/>
      <c r="N195" s="671"/>
    </row>
    <row r="200" spans="1:14" ht="21" customHeight="1">
      <c r="A200" s="289" t="s">
        <v>931</v>
      </c>
    </row>
    <row r="201" spans="1:14" ht="21" customHeight="1">
      <c r="A201" s="289" t="s">
        <v>928</v>
      </c>
      <c r="H201" s="146"/>
      <c r="J201" s="146"/>
      <c r="K201" s="146"/>
    </row>
    <row r="202" spans="1:14" ht="21" customHeight="1">
      <c r="H202" s="146"/>
      <c r="I202" s="146"/>
      <c r="J202" s="146"/>
      <c r="K202" s="146"/>
    </row>
    <row r="203" spans="1:14" ht="21" customHeight="1">
      <c r="H203" s="146"/>
      <c r="J203" s="146"/>
    </row>
    <row r="206" spans="1:14" ht="21" customHeight="1">
      <c r="B206" s="685" t="str">
        <f>開票立会人入力シート!F8</f>
        <v>令和-118年1月0日</v>
      </c>
      <c r="C206" s="686"/>
      <c r="D206" s="686"/>
    </row>
    <row r="207" spans="1:14" ht="21" customHeight="1">
      <c r="B207" s="139"/>
      <c r="C207" s="147"/>
      <c r="D207" s="147"/>
    </row>
    <row r="208" spans="1:14" ht="21" customHeight="1">
      <c r="B208" s="139"/>
      <c r="C208" s="147"/>
      <c r="D208" s="147"/>
    </row>
    <row r="209" spans="2:12" ht="21" customHeight="1">
      <c r="B209" s="139"/>
      <c r="C209" s="147"/>
      <c r="D209" s="147"/>
    </row>
    <row r="210" spans="2:12" ht="21" customHeight="1">
      <c r="B210" s="139"/>
      <c r="C210" s="147"/>
      <c r="D210" s="147"/>
    </row>
    <row r="211" spans="2:12" ht="21" customHeight="1">
      <c r="B211" s="139"/>
      <c r="C211" s="147"/>
      <c r="D211" s="147"/>
      <c r="F211" s="114" t="s">
        <v>516</v>
      </c>
      <c r="H211" s="280">
        <f>開票立会人入力シート!K8</f>
        <v>0</v>
      </c>
    </row>
    <row r="212" spans="2:12" ht="21" customHeight="1">
      <c r="B212" s="139"/>
      <c r="C212" s="147"/>
      <c r="D212" s="147"/>
    </row>
    <row r="213" spans="2:12" ht="21" customHeight="1">
      <c r="B213" s="139"/>
      <c r="C213" s="147"/>
      <c r="D213" s="147"/>
    </row>
    <row r="214" spans="2:12" ht="21" customHeight="1">
      <c r="B214" s="139"/>
      <c r="C214" s="147"/>
      <c r="D214" s="147"/>
    </row>
    <row r="215" spans="2:12" ht="21" customHeight="1">
      <c r="B215" s="139"/>
      <c r="C215" s="147"/>
      <c r="D215" s="147"/>
    </row>
    <row r="216" spans="2:12" ht="21" customHeight="1">
      <c r="B216" s="139"/>
      <c r="C216" s="147"/>
      <c r="D216" s="147"/>
      <c r="F216" s="114" t="s">
        <v>517</v>
      </c>
      <c r="H216" s="142">
        <f>開票立会人入力シート!G8</f>
        <v>0</v>
      </c>
      <c r="I216" s="281"/>
      <c r="J216" s="154">
        <f>開票立会人入力シート!I8</f>
        <v>0</v>
      </c>
      <c r="K216" s="148"/>
      <c r="L216" s="135"/>
    </row>
    <row r="217" spans="2:12" ht="21" customHeight="1">
      <c r="B217" s="139"/>
      <c r="C217" s="147"/>
      <c r="D217" s="147"/>
    </row>
    <row r="218" spans="2:12" ht="21" customHeight="1">
      <c r="B218" s="139"/>
      <c r="C218" s="147"/>
      <c r="D218" s="147"/>
    </row>
    <row r="219" spans="2:12" ht="21" customHeight="1">
      <c r="B219" s="139"/>
      <c r="C219" s="147"/>
      <c r="D219" s="147"/>
    </row>
    <row r="222" spans="2:12" ht="21" customHeight="1">
      <c r="B222" s="114" t="s">
        <v>527</v>
      </c>
      <c r="D222" s="687">
        <f>入力シート!C8</f>
        <v>0</v>
      </c>
      <c r="E222" s="687"/>
      <c r="F222" s="154">
        <f>入力シート!C10</f>
        <v>0</v>
      </c>
      <c r="H222" s="140" t="s">
        <v>498</v>
      </c>
    </row>
    <row r="224" spans="2:12" ht="21" customHeight="1">
      <c r="D224" s="133"/>
      <c r="E224" s="133"/>
      <c r="F224" s="134"/>
      <c r="G224" s="133"/>
      <c r="I224" s="681"/>
      <c r="J224" s="681"/>
      <c r="K224" s="682"/>
      <c r="L224" s="682"/>
    </row>
    <row r="225" spans="1:15" ht="21" customHeight="1">
      <c r="D225" s="133"/>
      <c r="E225" s="133"/>
      <c r="F225" s="134"/>
      <c r="G225" s="133"/>
      <c r="I225" s="135"/>
      <c r="J225" s="135"/>
      <c r="K225" s="136"/>
      <c r="L225" s="136"/>
    </row>
    <row r="226" spans="1:15" ht="21" customHeight="1">
      <c r="D226" s="133"/>
      <c r="E226" s="133"/>
      <c r="F226" s="134"/>
      <c r="G226" s="133"/>
      <c r="I226" s="135"/>
      <c r="J226" s="135"/>
      <c r="K226" s="136"/>
      <c r="L226" s="136"/>
    </row>
    <row r="227" spans="1:15" ht="21" customHeight="1">
      <c r="D227" s="133"/>
      <c r="E227" s="133"/>
      <c r="F227" s="134"/>
      <c r="G227" s="133"/>
      <c r="I227" s="135"/>
      <c r="J227" s="135"/>
      <c r="K227" s="136"/>
      <c r="L227" s="136"/>
    </row>
    <row r="228" spans="1:15" ht="21" customHeight="1">
      <c r="A228" s="137"/>
    </row>
    <row r="229" spans="1:15" ht="21" customHeight="1">
      <c r="O229" s="138" t="s">
        <v>438</v>
      </c>
    </row>
    <row r="233" spans="1:15" ht="21" customHeight="1">
      <c r="A233" s="671" t="s">
        <v>549</v>
      </c>
      <c r="B233" s="671"/>
      <c r="C233" s="671"/>
      <c r="D233" s="671"/>
      <c r="E233" s="671"/>
      <c r="F233" s="671"/>
      <c r="G233" s="671"/>
      <c r="H233" s="671"/>
      <c r="I233" s="671"/>
      <c r="J233" s="671"/>
      <c r="K233" s="671"/>
      <c r="L233" s="671"/>
      <c r="M233" s="671"/>
      <c r="N233" s="671"/>
    </row>
    <row r="238" spans="1:15" ht="21" customHeight="1">
      <c r="A238" s="289" t="s">
        <v>931</v>
      </c>
    </row>
    <row r="239" spans="1:15" ht="21" customHeight="1">
      <c r="A239" s="289" t="s">
        <v>928</v>
      </c>
      <c r="H239" s="146"/>
      <c r="J239" s="146"/>
      <c r="K239" s="146"/>
    </row>
    <row r="240" spans="1:15" ht="21" customHeight="1">
      <c r="H240" s="146"/>
      <c r="I240" s="146"/>
      <c r="J240" s="146"/>
      <c r="K240" s="146"/>
    </row>
    <row r="241" spans="2:12" ht="21" customHeight="1">
      <c r="H241" s="146"/>
      <c r="J241" s="146"/>
    </row>
    <row r="244" spans="2:12" ht="21" customHeight="1">
      <c r="B244" s="685" t="str">
        <f>開票立会人入力シート!F9</f>
        <v>令和-118年1月0日</v>
      </c>
      <c r="C244" s="686"/>
      <c r="D244" s="686"/>
    </row>
    <row r="245" spans="2:12" ht="21" customHeight="1">
      <c r="B245" s="139"/>
      <c r="C245" s="147"/>
      <c r="D245" s="147"/>
    </row>
    <row r="246" spans="2:12" ht="21" customHeight="1">
      <c r="B246" s="139"/>
      <c r="C246" s="147"/>
      <c r="D246" s="147"/>
    </row>
    <row r="247" spans="2:12" ht="21" customHeight="1">
      <c r="B247" s="139"/>
      <c r="C247" s="147"/>
      <c r="D247" s="147"/>
    </row>
    <row r="248" spans="2:12" ht="21" customHeight="1">
      <c r="B248" s="139"/>
      <c r="C248" s="147"/>
      <c r="D248" s="147"/>
    </row>
    <row r="249" spans="2:12" ht="21" customHeight="1">
      <c r="B249" s="139"/>
      <c r="C249" s="147"/>
      <c r="D249" s="147"/>
      <c r="F249" s="114" t="s">
        <v>516</v>
      </c>
      <c r="H249" s="280">
        <f>開票立会人入力シート!K9</f>
        <v>0</v>
      </c>
    </row>
    <row r="250" spans="2:12" ht="21" customHeight="1">
      <c r="B250" s="139"/>
      <c r="C250" s="147"/>
      <c r="D250" s="147"/>
    </row>
    <row r="251" spans="2:12" ht="21" customHeight="1">
      <c r="B251" s="139"/>
      <c r="C251" s="147"/>
      <c r="D251" s="147"/>
    </row>
    <row r="252" spans="2:12" ht="21" customHeight="1">
      <c r="B252" s="139"/>
      <c r="C252" s="147"/>
      <c r="D252" s="147"/>
    </row>
    <row r="253" spans="2:12" ht="21" customHeight="1">
      <c r="B253" s="139"/>
      <c r="C253" s="147"/>
      <c r="D253" s="147"/>
    </row>
    <row r="254" spans="2:12" ht="21" customHeight="1">
      <c r="B254" s="139"/>
      <c r="C254" s="147"/>
      <c r="D254" s="147"/>
      <c r="F254" s="114" t="s">
        <v>517</v>
      </c>
      <c r="H254" s="142">
        <f>開票立会人入力シート!G9</f>
        <v>0</v>
      </c>
      <c r="I254" s="281"/>
      <c r="J254" s="154">
        <f>開票立会人入力シート!I9</f>
        <v>0</v>
      </c>
      <c r="K254" s="148"/>
      <c r="L254" s="135"/>
    </row>
    <row r="255" spans="2:12" ht="21" customHeight="1">
      <c r="B255" s="139"/>
      <c r="C255" s="147"/>
      <c r="D255" s="147"/>
    </row>
    <row r="256" spans="2:12" ht="21" customHeight="1">
      <c r="B256" s="139"/>
      <c r="C256" s="147"/>
      <c r="D256" s="147"/>
    </row>
    <row r="257" spans="1:15" ht="21" customHeight="1">
      <c r="B257" s="139"/>
      <c r="C257" s="147"/>
      <c r="D257" s="147"/>
    </row>
    <row r="260" spans="1:15" ht="21" customHeight="1">
      <c r="B260" s="114" t="s">
        <v>527</v>
      </c>
      <c r="D260" s="687">
        <f>入力シート!C8</f>
        <v>0</v>
      </c>
      <c r="E260" s="687"/>
      <c r="F260" s="154">
        <f>入力シート!C10</f>
        <v>0</v>
      </c>
      <c r="H260" s="140" t="s">
        <v>498</v>
      </c>
    </row>
    <row r="262" spans="1:15" ht="21" customHeight="1">
      <c r="D262" s="133"/>
      <c r="E262" s="133"/>
      <c r="F262" s="134"/>
      <c r="G262" s="133"/>
      <c r="I262" s="681"/>
      <c r="J262" s="681"/>
      <c r="K262" s="682"/>
      <c r="L262" s="682"/>
    </row>
    <row r="263" spans="1:15" ht="21" customHeight="1">
      <c r="D263" s="133"/>
      <c r="E263" s="133"/>
      <c r="F263" s="134"/>
      <c r="G263" s="133"/>
      <c r="I263" s="135"/>
      <c r="J263" s="135"/>
      <c r="K263" s="136"/>
      <c r="L263" s="136"/>
    </row>
    <row r="264" spans="1:15" ht="21" customHeight="1">
      <c r="D264" s="133"/>
      <c r="E264" s="133"/>
      <c r="F264" s="134"/>
      <c r="G264" s="133"/>
      <c r="I264" s="135"/>
      <c r="J264" s="135"/>
      <c r="K264" s="136"/>
      <c r="L264" s="136"/>
    </row>
    <row r="265" spans="1:15" ht="21" customHeight="1">
      <c r="D265" s="133"/>
      <c r="E265" s="133"/>
      <c r="F265" s="134"/>
      <c r="G265" s="133"/>
      <c r="I265" s="135"/>
      <c r="J265" s="135"/>
      <c r="K265" s="136"/>
      <c r="L265" s="136"/>
    </row>
    <row r="266" spans="1:15" ht="21" customHeight="1">
      <c r="A266" s="137"/>
    </row>
    <row r="267" spans="1:15" ht="21" customHeight="1">
      <c r="O267" s="138" t="s">
        <v>438</v>
      </c>
    </row>
    <row r="271" spans="1:15" ht="21" customHeight="1">
      <c r="A271" s="671" t="s">
        <v>549</v>
      </c>
      <c r="B271" s="671"/>
      <c r="C271" s="671"/>
      <c r="D271" s="671"/>
      <c r="E271" s="671"/>
      <c r="F271" s="671"/>
      <c r="G271" s="671"/>
      <c r="H271" s="671"/>
      <c r="I271" s="671"/>
      <c r="J271" s="671"/>
      <c r="K271" s="671"/>
      <c r="L271" s="671"/>
      <c r="M271" s="671"/>
      <c r="N271" s="671"/>
    </row>
    <row r="276" spans="1:11" ht="21" customHeight="1">
      <c r="A276" s="289" t="s">
        <v>931</v>
      </c>
    </row>
    <row r="277" spans="1:11" ht="21" customHeight="1">
      <c r="A277" s="289" t="s">
        <v>928</v>
      </c>
      <c r="H277" s="146"/>
      <c r="J277" s="146"/>
      <c r="K277" s="146"/>
    </row>
    <row r="278" spans="1:11" ht="21" customHeight="1">
      <c r="H278" s="146"/>
      <c r="I278" s="146"/>
      <c r="J278" s="146"/>
      <c r="K278" s="146"/>
    </row>
    <row r="279" spans="1:11" ht="21" customHeight="1">
      <c r="H279" s="146"/>
      <c r="J279" s="146"/>
    </row>
    <row r="282" spans="1:11" ht="21" customHeight="1">
      <c r="B282" s="685" t="str">
        <f>開票立会人入力シート!F10</f>
        <v>令和-118年1月0日</v>
      </c>
      <c r="C282" s="686"/>
      <c r="D282" s="686"/>
    </row>
    <row r="283" spans="1:11" ht="21" customHeight="1">
      <c r="B283" s="139"/>
      <c r="C283" s="147"/>
      <c r="D283" s="147"/>
    </row>
    <row r="284" spans="1:11" ht="21" customHeight="1">
      <c r="B284" s="139"/>
      <c r="C284" s="147"/>
      <c r="D284" s="147"/>
    </row>
    <row r="285" spans="1:11" ht="21" customHeight="1">
      <c r="B285" s="139"/>
      <c r="C285" s="147"/>
      <c r="D285" s="147"/>
    </row>
    <row r="286" spans="1:11" ht="21" customHeight="1">
      <c r="B286" s="139"/>
      <c r="C286" s="147"/>
      <c r="D286" s="147"/>
    </row>
    <row r="287" spans="1:11" ht="21" customHeight="1">
      <c r="B287" s="139"/>
      <c r="C287" s="147"/>
      <c r="D287" s="147"/>
      <c r="F287" s="114" t="s">
        <v>516</v>
      </c>
      <c r="H287" s="280">
        <f>開票立会人入力シート!K10</f>
        <v>0</v>
      </c>
    </row>
    <row r="288" spans="1:11" ht="21" customHeight="1">
      <c r="B288" s="139"/>
      <c r="C288" s="147"/>
      <c r="D288" s="147"/>
    </row>
    <row r="289" spans="1:12" ht="21" customHeight="1">
      <c r="B289" s="139"/>
      <c r="C289" s="147"/>
      <c r="D289" s="147"/>
    </row>
    <row r="290" spans="1:12" ht="21" customHeight="1">
      <c r="B290" s="139"/>
      <c r="C290" s="147"/>
      <c r="D290" s="147"/>
    </row>
    <row r="291" spans="1:12" ht="21" customHeight="1">
      <c r="B291" s="139"/>
      <c r="C291" s="147"/>
      <c r="D291" s="147"/>
    </row>
    <row r="292" spans="1:12" ht="21" customHeight="1">
      <c r="B292" s="139"/>
      <c r="C292" s="147"/>
      <c r="D292" s="147"/>
      <c r="F292" s="114" t="s">
        <v>517</v>
      </c>
      <c r="H292" s="142">
        <f>開票立会人入力シート!G10</f>
        <v>0</v>
      </c>
      <c r="I292" s="281"/>
      <c r="J292" s="154">
        <f>開票立会人入力シート!I10</f>
        <v>0</v>
      </c>
      <c r="K292" s="148"/>
      <c r="L292" s="135"/>
    </row>
    <row r="293" spans="1:12" ht="21" customHeight="1">
      <c r="B293" s="139"/>
      <c r="C293" s="147"/>
      <c r="D293" s="147"/>
    </row>
    <row r="294" spans="1:12" ht="21" customHeight="1">
      <c r="B294" s="139"/>
      <c r="C294" s="147"/>
      <c r="D294" s="147"/>
    </row>
    <row r="295" spans="1:12" ht="21" customHeight="1">
      <c r="B295" s="139"/>
      <c r="C295" s="147"/>
      <c r="D295" s="147"/>
    </row>
    <row r="298" spans="1:12" ht="21" customHeight="1">
      <c r="B298" s="114" t="s">
        <v>527</v>
      </c>
      <c r="D298" s="687">
        <f>入力シート!C8</f>
        <v>0</v>
      </c>
      <c r="E298" s="687"/>
      <c r="F298" s="154">
        <f>入力シート!C10</f>
        <v>0</v>
      </c>
      <c r="H298" s="140" t="s">
        <v>498</v>
      </c>
    </row>
    <row r="300" spans="1:12" ht="21" customHeight="1">
      <c r="D300" s="133"/>
      <c r="E300" s="133"/>
      <c r="F300" s="134"/>
      <c r="G300" s="133"/>
      <c r="I300" s="681"/>
      <c r="J300" s="681"/>
      <c r="K300" s="682"/>
      <c r="L300" s="682"/>
    </row>
    <row r="301" spans="1:12" ht="21" customHeight="1">
      <c r="D301" s="133"/>
      <c r="E301" s="133"/>
      <c r="F301" s="134"/>
      <c r="G301" s="133"/>
      <c r="I301" s="135"/>
      <c r="J301" s="135"/>
      <c r="K301" s="136"/>
      <c r="L301" s="136"/>
    </row>
    <row r="302" spans="1:12" ht="21" customHeight="1">
      <c r="D302" s="133"/>
      <c r="E302" s="133"/>
      <c r="F302" s="134"/>
      <c r="G302" s="133"/>
      <c r="I302" s="135"/>
      <c r="J302" s="135"/>
      <c r="K302" s="136"/>
      <c r="L302" s="136"/>
    </row>
    <row r="303" spans="1:12" ht="21" customHeight="1">
      <c r="D303" s="133"/>
      <c r="E303" s="133"/>
      <c r="F303" s="134"/>
      <c r="G303" s="133"/>
      <c r="I303" s="135"/>
      <c r="J303" s="135"/>
      <c r="K303" s="136"/>
      <c r="L303" s="136"/>
    </row>
    <row r="304" spans="1:12" ht="21" customHeight="1">
      <c r="A304" s="137"/>
    </row>
    <row r="305" spans="1:15" ht="21" customHeight="1">
      <c r="O305" s="138" t="s">
        <v>438</v>
      </c>
    </row>
    <row r="309" spans="1:15" ht="21" customHeight="1">
      <c r="A309" s="671" t="s">
        <v>549</v>
      </c>
      <c r="B309" s="671"/>
      <c r="C309" s="671"/>
      <c r="D309" s="671"/>
      <c r="E309" s="671"/>
      <c r="F309" s="671"/>
      <c r="G309" s="671"/>
      <c r="H309" s="671"/>
      <c r="I309" s="671"/>
      <c r="J309" s="671"/>
      <c r="K309" s="671"/>
      <c r="L309" s="671"/>
      <c r="M309" s="671"/>
      <c r="N309" s="671"/>
    </row>
    <row r="314" spans="1:15" ht="21" customHeight="1">
      <c r="A314" s="289" t="s">
        <v>931</v>
      </c>
    </row>
    <row r="315" spans="1:15" ht="21" customHeight="1">
      <c r="A315" s="289" t="s">
        <v>928</v>
      </c>
      <c r="H315" s="146"/>
      <c r="J315" s="146"/>
      <c r="K315" s="146"/>
    </row>
    <row r="316" spans="1:15" ht="21" customHeight="1">
      <c r="H316" s="146"/>
      <c r="I316" s="146"/>
      <c r="J316" s="146"/>
      <c r="K316" s="146"/>
    </row>
    <row r="317" spans="1:15" ht="21" customHeight="1">
      <c r="H317" s="146"/>
      <c r="J317" s="146"/>
    </row>
    <row r="320" spans="1:15" ht="21" customHeight="1">
      <c r="B320" s="685" t="str">
        <f>開票立会人入力シート!F11</f>
        <v>令和-118年1月0日</v>
      </c>
      <c r="C320" s="686"/>
      <c r="D320" s="686"/>
    </row>
    <row r="321" spans="2:12" ht="21" customHeight="1">
      <c r="B321" s="139"/>
      <c r="C321" s="147"/>
      <c r="D321" s="147"/>
    </row>
    <row r="322" spans="2:12" ht="21" customHeight="1">
      <c r="B322" s="139"/>
      <c r="C322" s="147"/>
      <c r="D322" s="147"/>
    </row>
    <row r="323" spans="2:12" ht="21" customHeight="1">
      <c r="B323" s="139"/>
      <c r="C323" s="147"/>
      <c r="D323" s="147"/>
    </row>
    <row r="324" spans="2:12" ht="21" customHeight="1">
      <c r="B324" s="139"/>
      <c r="C324" s="147"/>
      <c r="D324" s="147"/>
    </row>
    <row r="325" spans="2:12" ht="21" customHeight="1">
      <c r="B325" s="139"/>
      <c r="C325" s="147"/>
      <c r="D325" s="147"/>
      <c r="F325" s="114" t="s">
        <v>516</v>
      </c>
      <c r="H325" s="280">
        <f>開票立会人入力シート!K11</f>
        <v>0</v>
      </c>
    </row>
    <row r="326" spans="2:12" ht="21" customHeight="1">
      <c r="B326" s="139"/>
      <c r="C326" s="147"/>
      <c r="D326" s="147"/>
    </row>
    <row r="327" spans="2:12" ht="21" customHeight="1">
      <c r="B327" s="139"/>
      <c r="C327" s="147"/>
      <c r="D327" s="147"/>
    </row>
    <row r="328" spans="2:12" ht="21" customHeight="1">
      <c r="B328" s="139"/>
      <c r="C328" s="147"/>
      <c r="D328" s="147"/>
    </row>
    <row r="329" spans="2:12" ht="21" customHeight="1">
      <c r="B329" s="139"/>
      <c r="C329" s="147"/>
      <c r="D329" s="147"/>
    </row>
    <row r="330" spans="2:12" ht="21" customHeight="1">
      <c r="B330" s="139"/>
      <c r="C330" s="147"/>
      <c r="D330" s="147"/>
      <c r="F330" s="114" t="s">
        <v>517</v>
      </c>
      <c r="H330" s="142">
        <f>開票立会人入力シート!G11</f>
        <v>0</v>
      </c>
      <c r="I330" s="281"/>
      <c r="J330" s="154">
        <f>開票立会人入力シート!I11</f>
        <v>0</v>
      </c>
      <c r="K330" s="148"/>
      <c r="L330" s="135"/>
    </row>
    <row r="331" spans="2:12" ht="21" customHeight="1">
      <c r="B331" s="139"/>
      <c r="C331" s="147"/>
      <c r="D331" s="147"/>
    </row>
    <row r="332" spans="2:12" ht="21" customHeight="1">
      <c r="B332" s="139"/>
      <c r="C332" s="147"/>
      <c r="D332" s="147"/>
    </row>
    <row r="333" spans="2:12" ht="21" customHeight="1">
      <c r="B333" s="139"/>
      <c r="C333" s="147"/>
      <c r="D333" s="147"/>
    </row>
    <row r="336" spans="2:12" ht="21" customHeight="1">
      <c r="B336" s="114" t="s">
        <v>527</v>
      </c>
      <c r="D336" s="687">
        <f>入力シート!C8</f>
        <v>0</v>
      </c>
      <c r="E336" s="687"/>
      <c r="F336" s="154">
        <f>入力シート!C10</f>
        <v>0</v>
      </c>
      <c r="H336" s="140" t="s">
        <v>498</v>
      </c>
    </row>
    <row r="338" spans="1:15" ht="21" customHeight="1">
      <c r="D338" s="133"/>
      <c r="E338" s="133"/>
      <c r="F338" s="134"/>
      <c r="G338" s="133"/>
      <c r="I338" s="681"/>
      <c r="J338" s="681"/>
      <c r="K338" s="682"/>
      <c r="L338" s="682"/>
    </row>
    <row r="339" spans="1:15" ht="21" customHeight="1">
      <c r="D339" s="133"/>
      <c r="E339" s="133"/>
      <c r="F339" s="134"/>
      <c r="G339" s="133"/>
      <c r="I339" s="135"/>
      <c r="J339" s="135"/>
      <c r="K339" s="136"/>
      <c r="L339" s="136"/>
    </row>
    <row r="340" spans="1:15" ht="21" customHeight="1">
      <c r="D340" s="133"/>
      <c r="E340" s="133"/>
      <c r="F340" s="134"/>
      <c r="G340" s="133"/>
      <c r="I340" s="135"/>
      <c r="J340" s="135"/>
      <c r="K340" s="136"/>
      <c r="L340" s="136"/>
    </row>
    <row r="341" spans="1:15" ht="21" customHeight="1">
      <c r="D341" s="133"/>
      <c r="E341" s="133"/>
      <c r="F341" s="134"/>
      <c r="G341" s="133"/>
      <c r="I341" s="135"/>
      <c r="J341" s="135"/>
      <c r="K341" s="136"/>
      <c r="L341" s="136"/>
    </row>
    <row r="342" spans="1:15" ht="21" customHeight="1">
      <c r="A342" s="137"/>
    </row>
    <row r="343" spans="1:15" ht="21" customHeight="1">
      <c r="O343" s="138" t="s">
        <v>438</v>
      </c>
    </row>
    <row r="347" spans="1:15" ht="21" customHeight="1">
      <c r="A347" s="671" t="s">
        <v>549</v>
      </c>
      <c r="B347" s="671"/>
      <c r="C347" s="671"/>
      <c r="D347" s="671"/>
      <c r="E347" s="671"/>
      <c r="F347" s="671"/>
      <c r="G347" s="671"/>
      <c r="H347" s="671"/>
      <c r="I347" s="671"/>
      <c r="J347" s="671"/>
      <c r="K347" s="671"/>
      <c r="L347" s="671"/>
      <c r="M347" s="671"/>
      <c r="N347" s="671"/>
    </row>
    <row r="352" spans="1:15" ht="21" customHeight="1">
      <c r="A352" s="289" t="s">
        <v>931</v>
      </c>
    </row>
    <row r="353" spans="1:12" ht="21" customHeight="1">
      <c r="A353" s="289" t="s">
        <v>928</v>
      </c>
      <c r="H353" s="146"/>
      <c r="J353" s="146"/>
      <c r="K353" s="146"/>
    </row>
    <row r="354" spans="1:12" ht="21" customHeight="1">
      <c r="H354" s="146"/>
      <c r="I354" s="146"/>
      <c r="J354" s="146"/>
      <c r="K354" s="146"/>
    </row>
    <row r="355" spans="1:12" ht="21" customHeight="1">
      <c r="H355" s="146"/>
      <c r="J355" s="146"/>
    </row>
    <row r="358" spans="1:12" ht="21" customHeight="1">
      <c r="B358" s="685" t="str">
        <f>開票立会人入力シート!F12</f>
        <v>令和-118年1月0日</v>
      </c>
      <c r="C358" s="686"/>
      <c r="D358" s="686"/>
    </row>
    <row r="359" spans="1:12" ht="21" customHeight="1">
      <c r="B359" s="139"/>
      <c r="C359" s="147"/>
      <c r="D359" s="147"/>
    </row>
    <row r="360" spans="1:12" ht="21" customHeight="1">
      <c r="B360" s="139"/>
      <c r="C360" s="147"/>
      <c r="D360" s="147"/>
    </row>
    <row r="361" spans="1:12" ht="21" customHeight="1">
      <c r="B361" s="139"/>
      <c r="C361" s="147"/>
      <c r="D361" s="147"/>
    </row>
    <row r="362" spans="1:12" ht="21" customHeight="1">
      <c r="B362" s="139"/>
      <c r="C362" s="147"/>
      <c r="D362" s="147"/>
    </row>
    <row r="363" spans="1:12" ht="21" customHeight="1">
      <c r="B363" s="139"/>
      <c r="C363" s="147"/>
      <c r="D363" s="147"/>
      <c r="F363" s="114" t="s">
        <v>516</v>
      </c>
      <c r="H363" s="280">
        <f>開票立会人入力シート!K12</f>
        <v>0</v>
      </c>
    </row>
    <row r="364" spans="1:12" ht="21" customHeight="1">
      <c r="B364" s="139"/>
      <c r="C364" s="147"/>
      <c r="D364" s="147"/>
    </row>
    <row r="365" spans="1:12" ht="21" customHeight="1">
      <c r="B365" s="139"/>
      <c r="C365" s="147"/>
      <c r="D365" s="147"/>
    </row>
    <row r="366" spans="1:12" ht="21" customHeight="1">
      <c r="B366" s="139"/>
      <c r="C366" s="147"/>
      <c r="D366" s="147"/>
    </row>
    <row r="367" spans="1:12" ht="21" customHeight="1">
      <c r="B367" s="139"/>
      <c r="C367" s="147"/>
      <c r="D367" s="147"/>
    </row>
    <row r="368" spans="1:12" ht="21" customHeight="1">
      <c r="B368" s="139"/>
      <c r="C368" s="147"/>
      <c r="D368" s="147"/>
      <c r="F368" s="114" t="s">
        <v>517</v>
      </c>
      <c r="H368" s="142">
        <f>開票立会人入力シート!G12</f>
        <v>0</v>
      </c>
      <c r="I368" s="281"/>
      <c r="J368" s="154">
        <f>開票立会人入力シート!I12</f>
        <v>0</v>
      </c>
      <c r="K368" s="148"/>
      <c r="L368" s="135"/>
    </row>
    <row r="369" spans="1:15" ht="21" customHeight="1">
      <c r="B369" s="139"/>
      <c r="C369" s="147"/>
      <c r="D369" s="147"/>
    </row>
    <row r="370" spans="1:15" ht="21" customHeight="1">
      <c r="B370" s="139"/>
      <c r="C370" s="147"/>
      <c r="D370" s="147"/>
    </row>
    <row r="371" spans="1:15" ht="21" customHeight="1">
      <c r="B371" s="139"/>
      <c r="C371" s="147"/>
      <c r="D371" s="147"/>
    </row>
    <row r="374" spans="1:15" ht="21" customHeight="1">
      <c r="B374" s="114" t="s">
        <v>527</v>
      </c>
      <c r="D374" s="687">
        <f>入力シート!C8</f>
        <v>0</v>
      </c>
      <c r="E374" s="687"/>
      <c r="F374" s="154">
        <f>入力シート!C10</f>
        <v>0</v>
      </c>
      <c r="H374" s="140" t="s">
        <v>498</v>
      </c>
    </row>
    <row r="376" spans="1:15" ht="21" customHeight="1">
      <c r="D376" s="133"/>
      <c r="E376" s="133"/>
      <c r="F376" s="134"/>
      <c r="G376" s="133"/>
      <c r="I376" s="681"/>
      <c r="J376" s="681"/>
      <c r="K376" s="682"/>
      <c r="L376" s="682"/>
    </row>
    <row r="377" spans="1:15" ht="21" customHeight="1">
      <c r="D377" s="133"/>
      <c r="E377" s="133"/>
      <c r="F377" s="134"/>
      <c r="G377" s="133"/>
      <c r="I377" s="135"/>
      <c r="J377" s="135"/>
      <c r="K377" s="136"/>
      <c r="L377" s="136"/>
    </row>
    <row r="378" spans="1:15" ht="21" customHeight="1">
      <c r="D378" s="133"/>
      <c r="E378" s="133"/>
      <c r="F378" s="134"/>
      <c r="G378" s="133"/>
      <c r="I378" s="135"/>
      <c r="J378" s="135"/>
      <c r="K378" s="136"/>
      <c r="L378" s="136"/>
    </row>
    <row r="379" spans="1:15" ht="21" customHeight="1">
      <c r="D379" s="133"/>
      <c r="E379" s="133"/>
      <c r="F379" s="134"/>
      <c r="G379" s="133"/>
      <c r="I379" s="135"/>
      <c r="J379" s="135"/>
      <c r="K379" s="136"/>
      <c r="L379" s="136"/>
    </row>
    <row r="380" spans="1:15" ht="21" customHeight="1">
      <c r="A380" s="137"/>
    </row>
    <row r="381" spans="1:15" ht="21" customHeight="1">
      <c r="O381" s="138" t="s">
        <v>438</v>
      </c>
    </row>
    <row r="385" spans="1:14" ht="21" customHeight="1">
      <c r="A385" s="671" t="s">
        <v>549</v>
      </c>
      <c r="B385" s="671"/>
      <c r="C385" s="671"/>
      <c r="D385" s="671"/>
      <c r="E385" s="671"/>
      <c r="F385" s="671"/>
      <c r="G385" s="671"/>
      <c r="H385" s="671"/>
      <c r="I385" s="671"/>
      <c r="J385" s="671"/>
      <c r="K385" s="671"/>
      <c r="L385" s="671"/>
      <c r="M385" s="671"/>
      <c r="N385" s="671"/>
    </row>
    <row r="390" spans="1:14" ht="21" customHeight="1">
      <c r="A390" s="289" t="s">
        <v>931</v>
      </c>
    </row>
    <row r="391" spans="1:14" ht="21" customHeight="1">
      <c r="A391" s="289" t="s">
        <v>928</v>
      </c>
      <c r="H391" s="146"/>
      <c r="J391" s="146"/>
      <c r="K391" s="146"/>
    </row>
    <row r="392" spans="1:14" ht="21" customHeight="1">
      <c r="H392" s="146"/>
      <c r="I392" s="146"/>
      <c r="J392" s="146"/>
      <c r="K392" s="146"/>
    </row>
    <row r="393" spans="1:14" ht="21" customHeight="1">
      <c r="H393" s="146"/>
      <c r="J393" s="146"/>
    </row>
    <row r="396" spans="1:14" ht="21" customHeight="1">
      <c r="B396" s="685" t="str">
        <f>開票立会人入力シート!F13</f>
        <v>令和-118年1月0日</v>
      </c>
      <c r="C396" s="686"/>
      <c r="D396" s="686"/>
    </row>
    <row r="397" spans="1:14" ht="21" customHeight="1">
      <c r="B397" s="139"/>
      <c r="C397" s="147"/>
      <c r="D397" s="147"/>
    </row>
    <row r="398" spans="1:14" ht="21" customHeight="1">
      <c r="B398" s="139"/>
      <c r="C398" s="147"/>
      <c r="D398" s="147"/>
    </row>
    <row r="399" spans="1:14" ht="21" customHeight="1">
      <c r="B399" s="139"/>
      <c r="C399" s="147"/>
      <c r="D399" s="147"/>
    </row>
    <row r="400" spans="1:14" ht="21" customHeight="1">
      <c r="B400" s="139"/>
      <c r="C400" s="147"/>
      <c r="D400" s="147"/>
    </row>
    <row r="401" spans="2:12" ht="21" customHeight="1">
      <c r="B401" s="139"/>
      <c r="C401" s="147"/>
      <c r="D401" s="147"/>
      <c r="F401" s="114" t="s">
        <v>516</v>
      </c>
      <c r="H401" s="280">
        <f>開票立会人入力シート!K13</f>
        <v>0</v>
      </c>
    </row>
    <row r="402" spans="2:12" ht="21" customHeight="1">
      <c r="B402" s="139"/>
      <c r="C402" s="147"/>
      <c r="D402" s="147"/>
    </row>
    <row r="403" spans="2:12" ht="21" customHeight="1">
      <c r="B403" s="139"/>
      <c r="C403" s="147"/>
      <c r="D403" s="147"/>
    </row>
    <row r="404" spans="2:12" ht="21" customHeight="1">
      <c r="B404" s="139"/>
      <c r="C404" s="147"/>
      <c r="D404" s="147"/>
    </row>
    <row r="405" spans="2:12" ht="21" customHeight="1">
      <c r="B405" s="139"/>
      <c r="C405" s="147"/>
      <c r="D405" s="147"/>
    </row>
    <row r="406" spans="2:12" ht="21" customHeight="1">
      <c r="B406" s="139"/>
      <c r="C406" s="147"/>
      <c r="D406" s="147"/>
      <c r="F406" s="114" t="s">
        <v>517</v>
      </c>
      <c r="H406" s="142">
        <f>開票立会人入力シート!G13</f>
        <v>0</v>
      </c>
      <c r="I406" s="281"/>
      <c r="J406" s="154">
        <f>開票立会人入力シート!I13</f>
        <v>0</v>
      </c>
      <c r="K406" s="148"/>
      <c r="L406" s="135"/>
    </row>
    <row r="407" spans="2:12" ht="21" customHeight="1">
      <c r="B407" s="139"/>
      <c r="C407" s="147"/>
      <c r="D407" s="147"/>
    </row>
    <row r="408" spans="2:12" ht="21" customHeight="1">
      <c r="B408" s="139"/>
      <c r="C408" s="147"/>
      <c r="D408" s="147"/>
    </row>
    <row r="409" spans="2:12" ht="21" customHeight="1">
      <c r="B409" s="139"/>
      <c r="C409" s="147"/>
      <c r="D409" s="147"/>
    </row>
    <row r="412" spans="2:12" ht="21" customHeight="1">
      <c r="B412" s="114" t="s">
        <v>527</v>
      </c>
      <c r="D412" s="687">
        <f>入力シート!C8</f>
        <v>0</v>
      </c>
      <c r="E412" s="687"/>
      <c r="F412" s="154">
        <f>入力シート!C10</f>
        <v>0</v>
      </c>
      <c r="H412" s="140" t="s">
        <v>498</v>
      </c>
    </row>
    <row r="414" spans="2:12" ht="21" customHeight="1">
      <c r="D414" s="133"/>
      <c r="E414" s="133"/>
      <c r="F414" s="134"/>
      <c r="G414" s="133"/>
      <c r="I414" s="681"/>
      <c r="J414" s="681"/>
      <c r="K414" s="682"/>
      <c r="L414" s="682"/>
    </row>
    <row r="415" spans="2:12" ht="21" customHeight="1">
      <c r="D415" s="133"/>
      <c r="E415" s="133"/>
      <c r="F415" s="134"/>
      <c r="G415" s="133"/>
      <c r="I415" s="135"/>
      <c r="J415" s="135"/>
      <c r="K415" s="136"/>
      <c r="L415" s="136"/>
    </row>
    <row r="416" spans="2:12" ht="21" customHeight="1">
      <c r="D416" s="133"/>
      <c r="E416" s="133"/>
      <c r="F416" s="134"/>
      <c r="G416" s="133"/>
      <c r="I416" s="135"/>
      <c r="J416" s="135"/>
      <c r="K416" s="136"/>
      <c r="L416" s="136"/>
    </row>
    <row r="417" spans="1:15" ht="21" customHeight="1">
      <c r="D417" s="133"/>
      <c r="E417" s="133"/>
      <c r="F417" s="134"/>
      <c r="G417" s="133"/>
      <c r="I417" s="135"/>
      <c r="J417" s="135"/>
      <c r="K417" s="136"/>
      <c r="L417" s="136"/>
    </row>
    <row r="418" spans="1:15" ht="21" customHeight="1">
      <c r="A418" s="137"/>
    </row>
    <row r="419" spans="1:15" ht="21" customHeight="1">
      <c r="O419" s="138" t="s">
        <v>438</v>
      </c>
    </row>
    <row r="423" spans="1:15" ht="21" customHeight="1">
      <c r="A423" s="671" t="s">
        <v>549</v>
      </c>
      <c r="B423" s="671"/>
      <c r="C423" s="671"/>
      <c r="D423" s="671"/>
      <c r="E423" s="671"/>
      <c r="F423" s="671"/>
      <c r="G423" s="671"/>
      <c r="H423" s="671"/>
      <c r="I423" s="671"/>
      <c r="J423" s="671"/>
      <c r="K423" s="671"/>
      <c r="L423" s="671"/>
      <c r="M423" s="671"/>
      <c r="N423" s="671"/>
    </row>
    <row r="428" spans="1:15" ht="21" customHeight="1">
      <c r="A428" s="289" t="s">
        <v>931</v>
      </c>
    </row>
    <row r="429" spans="1:15" ht="21" customHeight="1">
      <c r="A429" s="289" t="s">
        <v>928</v>
      </c>
      <c r="H429" s="146"/>
      <c r="J429" s="146"/>
      <c r="K429" s="146"/>
    </row>
    <row r="430" spans="1:15" ht="21" customHeight="1">
      <c r="H430" s="146"/>
      <c r="I430" s="146"/>
      <c r="J430" s="146"/>
      <c r="K430" s="146"/>
    </row>
    <row r="431" spans="1:15" ht="21" customHeight="1">
      <c r="H431" s="146"/>
      <c r="J431" s="146"/>
    </row>
    <row r="434" spans="2:12" ht="21" customHeight="1">
      <c r="B434" s="685" t="str">
        <f>開票立会人入力シート!F14</f>
        <v>令和-118年1月0日</v>
      </c>
      <c r="C434" s="686"/>
      <c r="D434" s="686"/>
    </row>
    <row r="435" spans="2:12" ht="21" customHeight="1">
      <c r="B435" s="139"/>
      <c r="C435" s="147"/>
      <c r="D435" s="147"/>
    </row>
    <row r="436" spans="2:12" ht="21" customHeight="1">
      <c r="B436" s="139"/>
      <c r="C436" s="147"/>
      <c r="D436" s="147"/>
    </row>
    <row r="437" spans="2:12" ht="21" customHeight="1">
      <c r="B437" s="139"/>
      <c r="C437" s="147"/>
      <c r="D437" s="147"/>
    </row>
    <row r="438" spans="2:12" ht="21" customHeight="1">
      <c r="B438" s="139"/>
      <c r="C438" s="147"/>
      <c r="D438" s="147"/>
    </row>
    <row r="439" spans="2:12" ht="21" customHeight="1">
      <c r="B439" s="139"/>
      <c r="C439" s="147"/>
      <c r="D439" s="147"/>
      <c r="F439" s="114" t="s">
        <v>516</v>
      </c>
      <c r="H439" s="280">
        <f>開票立会人入力シート!K14</f>
        <v>0</v>
      </c>
    </row>
    <row r="440" spans="2:12" ht="21" customHeight="1">
      <c r="B440" s="139"/>
      <c r="C440" s="147"/>
      <c r="D440" s="147"/>
    </row>
    <row r="441" spans="2:12" ht="21" customHeight="1">
      <c r="B441" s="139"/>
      <c r="C441" s="147"/>
      <c r="D441" s="147"/>
    </row>
    <row r="442" spans="2:12" ht="21" customHeight="1">
      <c r="B442" s="139"/>
      <c r="C442" s="147"/>
      <c r="D442" s="147"/>
    </row>
    <row r="443" spans="2:12" ht="21" customHeight="1">
      <c r="B443" s="139"/>
      <c r="C443" s="147"/>
      <c r="D443" s="147"/>
    </row>
    <row r="444" spans="2:12" ht="21" customHeight="1">
      <c r="B444" s="139"/>
      <c r="C444" s="147"/>
      <c r="D444" s="147"/>
      <c r="F444" s="114" t="s">
        <v>517</v>
      </c>
      <c r="H444" s="142">
        <f>開票立会人入力シート!G15</f>
        <v>0</v>
      </c>
      <c r="I444" s="281"/>
      <c r="J444" s="154">
        <f>開票立会人入力シート!I14</f>
        <v>0</v>
      </c>
      <c r="K444" s="148"/>
      <c r="L444" s="135"/>
    </row>
    <row r="445" spans="2:12" ht="21" customHeight="1">
      <c r="B445" s="139"/>
      <c r="C445" s="147"/>
      <c r="D445" s="147"/>
    </row>
    <row r="446" spans="2:12" ht="21" customHeight="1">
      <c r="B446" s="139"/>
      <c r="C446" s="147"/>
      <c r="D446" s="147"/>
    </row>
    <row r="447" spans="2:12" ht="21" customHeight="1">
      <c r="B447" s="139"/>
      <c r="C447" s="147"/>
      <c r="D447" s="147"/>
    </row>
    <row r="450" spans="1:15" ht="21" customHeight="1">
      <c r="B450" s="114" t="s">
        <v>527</v>
      </c>
      <c r="D450" s="687">
        <f>入力シート!C8</f>
        <v>0</v>
      </c>
      <c r="E450" s="687"/>
      <c r="F450" s="154">
        <f>入力シート!C10</f>
        <v>0</v>
      </c>
      <c r="H450" s="140" t="s">
        <v>498</v>
      </c>
    </row>
    <row r="452" spans="1:15" ht="21" customHeight="1">
      <c r="D452" s="133"/>
      <c r="E452" s="133"/>
      <c r="F452" s="134"/>
      <c r="G452" s="133"/>
      <c r="I452" s="681"/>
      <c r="J452" s="681"/>
      <c r="K452" s="682"/>
      <c r="L452" s="682"/>
    </row>
    <row r="453" spans="1:15" ht="21" customHeight="1">
      <c r="D453" s="133"/>
      <c r="E453" s="133"/>
      <c r="F453" s="134"/>
      <c r="G453" s="133"/>
      <c r="I453" s="135"/>
      <c r="J453" s="135"/>
      <c r="K453" s="136"/>
      <c r="L453" s="136"/>
    </row>
    <row r="454" spans="1:15" ht="21" customHeight="1">
      <c r="D454" s="133"/>
      <c r="E454" s="133"/>
      <c r="F454" s="134"/>
      <c r="G454" s="133"/>
      <c r="I454" s="135"/>
      <c r="J454" s="135"/>
      <c r="K454" s="136"/>
      <c r="L454" s="136"/>
    </row>
    <row r="455" spans="1:15" ht="21" customHeight="1">
      <c r="D455" s="133"/>
      <c r="E455" s="133"/>
      <c r="F455" s="134"/>
      <c r="G455" s="133"/>
      <c r="I455" s="135"/>
      <c r="J455" s="135"/>
      <c r="K455" s="136"/>
      <c r="L455" s="136"/>
    </row>
    <row r="456" spans="1:15" ht="21" customHeight="1">
      <c r="A456" s="137"/>
    </row>
    <row r="457" spans="1:15" ht="21" customHeight="1">
      <c r="O457" s="138" t="s">
        <v>438</v>
      </c>
    </row>
    <row r="461" spans="1:15" ht="21" customHeight="1">
      <c r="A461" s="671" t="s">
        <v>549</v>
      </c>
      <c r="B461" s="671"/>
      <c r="C461" s="671"/>
      <c r="D461" s="671"/>
      <c r="E461" s="671"/>
      <c r="F461" s="671"/>
      <c r="G461" s="671"/>
      <c r="H461" s="671"/>
      <c r="I461" s="671"/>
      <c r="J461" s="671"/>
      <c r="K461" s="671"/>
      <c r="L461" s="671"/>
      <c r="M461" s="671"/>
      <c r="N461" s="671"/>
    </row>
    <row r="466" spans="1:11" ht="21" customHeight="1">
      <c r="A466" s="289" t="s">
        <v>931</v>
      </c>
    </row>
    <row r="467" spans="1:11" ht="21" customHeight="1">
      <c r="A467" s="289" t="s">
        <v>928</v>
      </c>
      <c r="H467" s="146"/>
      <c r="J467" s="146"/>
      <c r="K467" s="146"/>
    </row>
    <row r="468" spans="1:11" ht="21" customHeight="1">
      <c r="H468" s="146"/>
      <c r="I468" s="146"/>
      <c r="J468" s="146"/>
      <c r="K468" s="146"/>
    </row>
    <row r="469" spans="1:11" ht="21" customHeight="1">
      <c r="H469" s="146"/>
      <c r="J469" s="146"/>
    </row>
    <row r="472" spans="1:11" ht="21" customHeight="1">
      <c r="B472" s="685" t="str">
        <f>開票立会人入力シート!F15</f>
        <v>令和-118年1月0日</v>
      </c>
      <c r="C472" s="686"/>
      <c r="D472" s="686"/>
    </row>
    <row r="473" spans="1:11" ht="21" customHeight="1">
      <c r="B473" s="139"/>
      <c r="C473" s="147"/>
      <c r="D473" s="147"/>
    </row>
    <row r="474" spans="1:11" ht="21" customHeight="1">
      <c r="B474" s="139"/>
      <c r="C474" s="147"/>
      <c r="D474" s="147"/>
    </row>
    <row r="475" spans="1:11" ht="21" customHeight="1">
      <c r="B475" s="139"/>
      <c r="C475" s="147"/>
      <c r="D475" s="147"/>
    </row>
    <row r="476" spans="1:11" ht="21" customHeight="1">
      <c r="B476" s="139"/>
      <c r="C476" s="147"/>
      <c r="D476" s="147"/>
    </row>
    <row r="477" spans="1:11" ht="21" customHeight="1">
      <c r="B477" s="139"/>
      <c r="C477" s="147"/>
      <c r="D477" s="147"/>
      <c r="F477" s="114" t="s">
        <v>516</v>
      </c>
      <c r="H477" s="280">
        <f>開票立会人入力シート!K15</f>
        <v>0</v>
      </c>
    </row>
    <row r="478" spans="1:11" ht="21" customHeight="1">
      <c r="B478" s="139"/>
      <c r="C478" s="147"/>
      <c r="D478" s="147"/>
    </row>
    <row r="479" spans="1:11" ht="21" customHeight="1">
      <c r="B479" s="139"/>
      <c r="C479" s="147"/>
      <c r="D479" s="147"/>
    </row>
    <row r="480" spans="1:11" ht="21" customHeight="1">
      <c r="B480" s="139"/>
      <c r="C480" s="147"/>
      <c r="D480" s="147"/>
    </row>
    <row r="481" spans="1:15" ht="21" customHeight="1">
      <c r="B481" s="139"/>
      <c r="C481" s="147"/>
      <c r="D481" s="147"/>
    </row>
    <row r="482" spans="1:15" ht="21" customHeight="1">
      <c r="B482" s="139"/>
      <c r="C482" s="147"/>
      <c r="D482" s="147"/>
      <c r="F482" s="114" t="s">
        <v>517</v>
      </c>
      <c r="H482" s="142">
        <f>開票立会人入力シート!G15</f>
        <v>0</v>
      </c>
      <c r="I482" s="281"/>
      <c r="J482" s="154">
        <f>開票立会人入力シート!I15</f>
        <v>0</v>
      </c>
      <c r="K482" s="148"/>
      <c r="L482" s="135"/>
    </row>
    <row r="483" spans="1:15" ht="21" customHeight="1">
      <c r="B483" s="139"/>
      <c r="C483" s="147"/>
      <c r="D483" s="147"/>
    </row>
    <row r="484" spans="1:15" ht="21" customHeight="1">
      <c r="B484" s="139"/>
      <c r="C484" s="147"/>
      <c r="D484" s="147"/>
    </row>
    <row r="485" spans="1:15" ht="21" customHeight="1">
      <c r="B485" s="139"/>
      <c r="C485" s="147"/>
      <c r="D485" s="147"/>
    </row>
    <row r="488" spans="1:15" ht="21" customHeight="1">
      <c r="B488" s="114" t="s">
        <v>527</v>
      </c>
      <c r="D488" s="687">
        <f>入力シート!C8</f>
        <v>0</v>
      </c>
      <c r="E488" s="687"/>
      <c r="F488" s="154">
        <f>入力シート!C10</f>
        <v>0</v>
      </c>
      <c r="H488" s="140" t="s">
        <v>498</v>
      </c>
    </row>
    <row r="490" spans="1:15" ht="21" customHeight="1">
      <c r="D490" s="133"/>
      <c r="E490" s="133"/>
      <c r="F490" s="134"/>
      <c r="G490" s="133"/>
      <c r="I490" s="681"/>
      <c r="J490" s="681"/>
      <c r="K490" s="682"/>
      <c r="L490" s="682"/>
    </row>
    <row r="491" spans="1:15" ht="21" customHeight="1">
      <c r="D491" s="133"/>
      <c r="E491" s="133"/>
      <c r="F491" s="134"/>
      <c r="G491" s="133"/>
      <c r="I491" s="135"/>
      <c r="J491" s="135"/>
      <c r="K491" s="136"/>
      <c r="L491" s="136"/>
    </row>
    <row r="492" spans="1:15" ht="21" customHeight="1">
      <c r="D492" s="133"/>
      <c r="E492" s="133"/>
      <c r="F492" s="134"/>
      <c r="G492" s="133"/>
      <c r="I492" s="135"/>
      <c r="J492" s="135"/>
      <c r="K492" s="136"/>
      <c r="L492" s="136"/>
    </row>
    <row r="493" spans="1:15" ht="21" customHeight="1">
      <c r="D493" s="133"/>
      <c r="E493" s="133"/>
      <c r="F493" s="134"/>
      <c r="G493" s="133"/>
      <c r="I493" s="135"/>
      <c r="J493" s="135"/>
      <c r="K493" s="136"/>
      <c r="L493" s="136"/>
    </row>
    <row r="494" spans="1:15" ht="21" customHeight="1">
      <c r="A494" s="137"/>
    </row>
    <row r="495" spans="1:15" ht="21" customHeight="1">
      <c r="O495" s="138" t="s">
        <v>438</v>
      </c>
    </row>
    <row r="499" spans="1:14" ht="21" customHeight="1">
      <c r="A499" s="671" t="s">
        <v>549</v>
      </c>
      <c r="B499" s="671"/>
      <c r="C499" s="671"/>
      <c r="D499" s="671"/>
      <c r="E499" s="671"/>
      <c r="F499" s="671"/>
      <c r="G499" s="671"/>
      <c r="H499" s="671"/>
      <c r="I499" s="671"/>
      <c r="J499" s="671"/>
      <c r="K499" s="671"/>
      <c r="L499" s="671"/>
      <c r="M499" s="671"/>
      <c r="N499" s="671"/>
    </row>
    <row r="504" spans="1:14" ht="21" customHeight="1">
      <c r="A504" s="289" t="s">
        <v>931</v>
      </c>
    </row>
    <row r="505" spans="1:14" ht="21" customHeight="1">
      <c r="A505" s="289" t="s">
        <v>928</v>
      </c>
      <c r="H505" s="146"/>
      <c r="J505" s="146"/>
      <c r="K505" s="146"/>
    </row>
    <row r="506" spans="1:14" ht="21" customHeight="1">
      <c r="H506" s="146"/>
      <c r="I506" s="146"/>
      <c r="J506" s="146"/>
      <c r="K506" s="146"/>
    </row>
    <row r="507" spans="1:14" ht="21" customHeight="1">
      <c r="H507" s="146"/>
      <c r="J507" s="146"/>
    </row>
    <row r="510" spans="1:14" ht="21" customHeight="1">
      <c r="B510" s="685" t="str">
        <f>開票立会人入力シート!F16</f>
        <v>令和-118年1月0日</v>
      </c>
      <c r="C510" s="686"/>
      <c r="D510" s="686"/>
    </row>
    <row r="511" spans="1:14" ht="21" customHeight="1">
      <c r="B511" s="139"/>
      <c r="C511" s="147"/>
      <c r="D511" s="147"/>
    </row>
    <row r="512" spans="1:14" ht="21" customHeight="1">
      <c r="B512" s="139"/>
      <c r="C512" s="147"/>
      <c r="D512" s="147"/>
    </row>
    <row r="513" spans="2:12" ht="21" customHeight="1">
      <c r="B513" s="139"/>
      <c r="C513" s="147"/>
      <c r="D513" s="147"/>
    </row>
    <row r="514" spans="2:12" ht="21" customHeight="1">
      <c r="B514" s="139"/>
      <c r="C514" s="147"/>
      <c r="D514" s="147"/>
    </row>
    <row r="515" spans="2:12" ht="21" customHeight="1">
      <c r="B515" s="139"/>
      <c r="C515" s="147"/>
      <c r="D515" s="147"/>
      <c r="F515" s="114" t="s">
        <v>516</v>
      </c>
      <c r="H515" s="280">
        <f>開票立会人入力シート!K16</f>
        <v>0</v>
      </c>
    </row>
    <row r="516" spans="2:12" ht="21" customHeight="1">
      <c r="B516" s="139"/>
      <c r="C516" s="147"/>
      <c r="D516" s="147"/>
    </row>
    <row r="517" spans="2:12" ht="21" customHeight="1">
      <c r="B517" s="139"/>
      <c r="C517" s="147"/>
      <c r="D517" s="147"/>
    </row>
    <row r="518" spans="2:12" ht="21" customHeight="1">
      <c r="B518" s="139"/>
      <c r="C518" s="147"/>
      <c r="D518" s="147"/>
    </row>
    <row r="519" spans="2:12" ht="21" customHeight="1">
      <c r="B519" s="139"/>
      <c r="C519" s="147"/>
      <c r="D519" s="147"/>
    </row>
    <row r="520" spans="2:12" ht="21" customHeight="1">
      <c r="B520" s="139"/>
      <c r="C520" s="147"/>
      <c r="D520" s="147"/>
      <c r="F520" s="114" t="s">
        <v>517</v>
      </c>
      <c r="H520" s="142">
        <f>開票立会人入力シート!G16</f>
        <v>0</v>
      </c>
      <c r="I520" s="281"/>
      <c r="J520" s="154">
        <f>開票立会人入力シート!I16</f>
        <v>0</v>
      </c>
      <c r="K520" s="148"/>
      <c r="L520" s="135"/>
    </row>
    <row r="521" spans="2:12" ht="21" customHeight="1">
      <c r="B521" s="139"/>
      <c r="C521" s="147"/>
      <c r="D521" s="147"/>
    </row>
    <row r="522" spans="2:12" ht="21" customHeight="1">
      <c r="B522" s="139"/>
      <c r="C522" s="147"/>
      <c r="D522" s="147"/>
    </row>
    <row r="523" spans="2:12" ht="21" customHeight="1">
      <c r="B523" s="139"/>
      <c r="C523" s="147"/>
      <c r="D523" s="147"/>
    </row>
    <row r="526" spans="2:12" ht="21" customHeight="1">
      <c r="B526" s="114" t="s">
        <v>527</v>
      </c>
      <c r="D526" s="687">
        <f>入力シート!C8</f>
        <v>0</v>
      </c>
      <c r="E526" s="687"/>
      <c r="F526" s="154">
        <f>入力シート!C10</f>
        <v>0</v>
      </c>
      <c r="H526" s="140" t="s">
        <v>498</v>
      </c>
    </row>
    <row r="528" spans="2:12" ht="21" customHeight="1">
      <c r="D528" s="133"/>
      <c r="E528" s="133"/>
      <c r="F528" s="134"/>
      <c r="G528" s="133"/>
      <c r="I528" s="681"/>
      <c r="J528" s="681"/>
      <c r="K528" s="682"/>
      <c r="L528" s="682"/>
    </row>
    <row r="529" spans="1:15" ht="21" customHeight="1">
      <c r="D529" s="133"/>
      <c r="E529" s="133"/>
      <c r="F529" s="134"/>
      <c r="G529" s="133"/>
      <c r="I529" s="135"/>
      <c r="J529" s="135"/>
      <c r="K529" s="136"/>
      <c r="L529" s="136"/>
    </row>
    <row r="530" spans="1:15" ht="21" customHeight="1">
      <c r="D530" s="133"/>
      <c r="E530" s="133"/>
      <c r="F530" s="134"/>
      <c r="G530" s="133"/>
      <c r="I530" s="135"/>
      <c r="J530" s="135"/>
      <c r="K530" s="136"/>
      <c r="L530" s="136"/>
    </row>
    <row r="531" spans="1:15" ht="21" customHeight="1">
      <c r="D531" s="133"/>
      <c r="E531" s="133"/>
      <c r="F531" s="134"/>
      <c r="G531" s="133"/>
      <c r="I531" s="135"/>
      <c r="J531" s="135"/>
      <c r="K531" s="136"/>
      <c r="L531" s="136"/>
    </row>
    <row r="532" spans="1:15" ht="21" customHeight="1">
      <c r="A532" s="137"/>
    </row>
    <row r="533" spans="1:15" ht="21" customHeight="1">
      <c r="O533" s="138" t="s">
        <v>438</v>
      </c>
    </row>
    <row r="537" spans="1:15" ht="21" customHeight="1">
      <c r="A537" s="671" t="s">
        <v>549</v>
      </c>
      <c r="B537" s="671"/>
      <c r="C537" s="671"/>
      <c r="D537" s="671"/>
      <c r="E537" s="671"/>
      <c r="F537" s="671"/>
      <c r="G537" s="671"/>
      <c r="H537" s="671"/>
      <c r="I537" s="671"/>
      <c r="J537" s="671"/>
      <c r="K537" s="671"/>
      <c r="L537" s="671"/>
      <c r="M537" s="671"/>
      <c r="N537" s="671"/>
    </row>
    <row r="542" spans="1:15" ht="21" customHeight="1">
      <c r="A542" s="289" t="s">
        <v>931</v>
      </c>
    </row>
    <row r="543" spans="1:15" ht="21" customHeight="1">
      <c r="A543" s="289" t="s">
        <v>928</v>
      </c>
      <c r="H543" s="146"/>
      <c r="J543" s="146"/>
      <c r="K543" s="146"/>
    </row>
    <row r="544" spans="1:15" ht="21" customHeight="1">
      <c r="H544" s="146"/>
      <c r="I544" s="146"/>
      <c r="J544" s="146"/>
      <c r="K544" s="146"/>
    </row>
    <row r="545" spans="2:12" ht="21" customHeight="1">
      <c r="H545" s="146"/>
      <c r="J545" s="146"/>
    </row>
    <row r="548" spans="2:12" ht="21" customHeight="1">
      <c r="B548" s="685" t="str">
        <f>開票立会人入力シート!F17</f>
        <v>令和-118年1月0日</v>
      </c>
      <c r="C548" s="686"/>
      <c r="D548" s="686"/>
    </row>
    <row r="549" spans="2:12" ht="21" customHeight="1">
      <c r="B549" s="139"/>
      <c r="C549" s="147"/>
      <c r="D549" s="147"/>
    </row>
    <row r="550" spans="2:12" ht="21" customHeight="1">
      <c r="B550" s="139"/>
      <c r="C550" s="147"/>
      <c r="D550" s="147"/>
    </row>
    <row r="551" spans="2:12" ht="21" customHeight="1">
      <c r="B551" s="139"/>
      <c r="C551" s="147"/>
      <c r="D551" s="147"/>
    </row>
    <row r="552" spans="2:12" ht="21" customHeight="1">
      <c r="B552" s="139"/>
      <c r="C552" s="147"/>
      <c r="D552" s="147"/>
    </row>
    <row r="553" spans="2:12" ht="21" customHeight="1">
      <c r="B553" s="139"/>
      <c r="C553" s="147"/>
      <c r="D553" s="147"/>
      <c r="F553" s="114" t="s">
        <v>516</v>
      </c>
      <c r="H553" s="280">
        <f>開票立会人入力シート!K17</f>
        <v>0</v>
      </c>
    </row>
    <row r="554" spans="2:12" ht="21" customHeight="1">
      <c r="B554" s="139"/>
      <c r="C554" s="147"/>
      <c r="D554" s="147"/>
    </row>
    <row r="555" spans="2:12" ht="21" customHeight="1">
      <c r="B555" s="139"/>
      <c r="C555" s="147"/>
      <c r="D555" s="147"/>
    </row>
    <row r="556" spans="2:12" ht="21" customHeight="1">
      <c r="B556" s="139"/>
      <c r="C556" s="147"/>
      <c r="D556" s="147"/>
    </row>
    <row r="557" spans="2:12" ht="21" customHeight="1">
      <c r="B557" s="139"/>
      <c r="C557" s="147"/>
      <c r="D557" s="147"/>
    </row>
    <row r="558" spans="2:12" ht="21" customHeight="1">
      <c r="B558" s="139"/>
      <c r="C558" s="147"/>
      <c r="D558" s="147"/>
      <c r="F558" s="114" t="s">
        <v>517</v>
      </c>
      <c r="H558" s="142">
        <f>開票立会人入力シート!G17</f>
        <v>0</v>
      </c>
      <c r="I558" s="281"/>
      <c r="J558" s="154">
        <f>開票立会人入力シート!I17</f>
        <v>0</v>
      </c>
      <c r="K558" s="148"/>
      <c r="L558" s="135"/>
    </row>
    <row r="559" spans="2:12" ht="21" customHeight="1">
      <c r="B559" s="139"/>
      <c r="C559" s="147"/>
      <c r="D559" s="147"/>
    </row>
    <row r="560" spans="2:12" ht="21" customHeight="1">
      <c r="B560" s="139"/>
      <c r="C560" s="147"/>
      <c r="D560" s="147"/>
    </row>
    <row r="561" spans="1:15" ht="21" customHeight="1">
      <c r="B561" s="139"/>
      <c r="C561" s="147"/>
      <c r="D561" s="147"/>
    </row>
    <row r="564" spans="1:15" ht="21" customHeight="1">
      <c r="B564" s="114" t="s">
        <v>527</v>
      </c>
      <c r="D564" s="687">
        <f>入力シート!C8</f>
        <v>0</v>
      </c>
      <c r="E564" s="687"/>
      <c r="F564" s="154">
        <f>入力シート!C10</f>
        <v>0</v>
      </c>
      <c r="H564" s="140" t="s">
        <v>498</v>
      </c>
    </row>
    <row r="566" spans="1:15" ht="21" customHeight="1">
      <c r="D566" s="133"/>
      <c r="E566" s="133"/>
      <c r="F566" s="134"/>
      <c r="G566" s="133"/>
      <c r="I566" s="681"/>
      <c r="J566" s="681"/>
      <c r="K566" s="682"/>
      <c r="L566" s="682"/>
    </row>
    <row r="567" spans="1:15" ht="21" customHeight="1">
      <c r="D567" s="133"/>
      <c r="E567" s="133"/>
      <c r="F567" s="134"/>
      <c r="G567" s="133"/>
      <c r="I567" s="135"/>
      <c r="J567" s="135"/>
      <c r="K567" s="136"/>
      <c r="L567" s="136"/>
    </row>
    <row r="568" spans="1:15" ht="21" customHeight="1">
      <c r="D568" s="133"/>
      <c r="E568" s="133"/>
      <c r="F568" s="134"/>
      <c r="G568" s="133"/>
      <c r="I568" s="135"/>
      <c r="J568" s="135"/>
      <c r="K568" s="136"/>
      <c r="L568" s="136"/>
    </row>
    <row r="569" spans="1:15" ht="21" customHeight="1">
      <c r="D569" s="133"/>
      <c r="E569" s="133"/>
      <c r="F569" s="134"/>
      <c r="G569" s="133"/>
      <c r="I569" s="135"/>
      <c r="J569" s="135"/>
      <c r="K569" s="136"/>
      <c r="L569" s="136"/>
    </row>
    <row r="570" spans="1:15" ht="21" customHeight="1">
      <c r="A570" s="137"/>
    </row>
    <row r="571" spans="1:15" ht="21" customHeight="1">
      <c r="O571" s="138" t="s">
        <v>438</v>
      </c>
    </row>
    <row r="575" spans="1:15" ht="21" customHeight="1">
      <c r="A575" s="671" t="s">
        <v>549</v>
      </c>
      <c r="B575" s="671"/>
      <c r="C575" s="671"/>
      <c r="D575" s="671"/>
      <c r="E575" s="671"/>
      <c r="F575" s="671"/>
      <c r="G575" s="671"/>
      <c r="H575" s="671"/>
      <c r="I575" s="671"/>
      <c r="J575" s="671"/>
      <c r="K575" s="671"/>
      <c r="L575" s="671"/>
      <c r="M575" s="671"/>
      <c r="N575" s="671"/>
    </row>
    <row r="580" spans="1:11" ht="21" customHeight="1">
      <c r="A580" s="289" t="s">
        <v>931</v>
      </c>
    </row>
    <row r="581" spans="1:11" ht="21" customHeight="1">
      <c r="A581" s="289" t="s">
        <v>928</v>
      </c>
      <c r="H581" s="146"/>
      <c r="J581" s="146"/>
      <c r="K581" s="146"/>
    </row>
    <row r="582" spans="1:11" ht="21" customHeight="1">
      <c r="H582" s="146"/>
      <c r="I582" s="146"/>
      <c r="J582" s="146"/>
      <c r="K582" s="146"/>
    </row>
    <row r="583" spans="1:11" ht="21" customHeight="1">
      <c r="H583" s="146"/>
      <c r="J583" s="146"/>
    </row>
    <row r="586" spans="1:11" ht="21" customHeight="1">
      <c r="B586" s="685" t="str">
        <f>開票立会人入力シート!F18</f>
        <v>令和-118年1月0日</v>
      </c>
      <c r="C586" s="686"/>
      <c r="D586" s="686"/>
    </row>
    <row r="587" spans="1:11" ht="21" customHeight="1">
      <c r="B587" s="139"/>
      <c r="C587" s="147"/>
      <c r="D587" s="147"/>
    </row>
    <row r="588" spans="1:11" ht="21" customHeight="1">
      <c r="B588" s="139"/>
      <c r="C588" s="147"/>
      <c r="D588" s="147"/>
    </row>
    <row r="589" spans="1:11" ht="21" customHeight="1">
      <c r="B589" s="139"/>
      <c r="C589" s="147"/>
      <c r="D589" s="147"/>
    </row>
    <row r="590" spans="1:11" ht="21" customHeight="1">
      <c r="B590" s="139"/>
      <c r="C590" s="147"/>
      <c r="D590" s="147"/>
    </row>
    <row r="591" spans="1:11" ht="21" customHeight="1">
      <c r="B591" s="139"/>
      <c r="C591" s="147"/>
      <c r="D591" s="147"/>
      <c r="F591" s="114" t="s">
        <v>516</v>
      </c>
      <c r="H591" s="280">
        <f>開票立会人入力シート!K18</f>
        <v>0</v>
      </c>
    </row>
    <row r="592" spans="1:11" ht="21" customHeight="1">
      <c r="B592" s="139"/>
      <c r="C592" s="147"/>
      <c r="D592" s="147"/>
    </row>
    <row r="593" spans="1:12" ht="21" customHeight="1">
      <c r="B593" s="139"/>
      <c r="C593" s="147"/>
      <c r="D593" s="147"/>
    </row>
    <row r="594" spans="1:12" ht="21" customHeight="1">
      <c r="B594" s="139"/>
      <c r="C594" s="147"/>
      <c r="D594" s="147"/>
    </row>
    <row r="595" spans="1:12" ht="21" customHeight="1">
      <c r="B595" s="139"/>
      <c r="C595" s="147"/>
      <c r="D595" s="147"/>
    </row>
    <row r="596" spans="1:12" ht="21" customHeight="1">
      <c r="B596" s="139"/>
      <c r="C596" s="147"/>
      <c r="D596" s="147"/>
      <c r="F596" s="114" t="s">
        <v>517</v>
      </c>
      <c r="H596" s="142">
        <f>開票立会人入力シート!G18</f>
        <v>0</v>
      </c>
      <c r="I596" s="281"/>
      <c r="J596" s="154">
        <f>開票立会人入力シート!I18</f>
        <v>0</v>
      </c>
      <c r="K596" s="148"/>
      <c r="L596" s="135"/>
    </row>
    <row r="597" spans="1:12" ht="21" customHeight="1">
      <c r="B597" s="139"/>
      <c r="C597" s="147"/>
      <c r="D597" s="147"/>
    </row>
    <row r="598" spans="1:12" ht="21" customHeight="1">
      <c r="B598" s="139"/>
      <c r="C598" s="147"/>
      <c r="D598" s="147"/>
    </row>
    <row r="599" spans="1:12" ht="21" customHeight="1">
      <c r="B599" s="139"/>
      <c r="C599" s="147"/>
      <c r="D599" s="147"/>
    </row>
    <row r="602" spans="1:12" ht="21" customHeight="1">
      <c r="B602" s="114" t="s">
        <v>527</v>
      </c>
      <c r="D602" s="687">
        <f>入力シート!C8</f>
        <v>0</v>
      </c>
      <c r="E602" s="687"/>
      <c r="F602" s="154">
        <f>入力シート!C10</f>
        <v>0</v>
      </c>
      <c r="H602" s="140" t="s">
        <v>498</v>
      </c>
    </row>
    <row r="604" spans="1:12" ht="21" customHeight="1">
      <c r="D604" s="133"/>
      <c r="E604" s="133"/>
      <c r="F604" s="134"/>
      <c r="G604" s="133"/>
      <c r="I604" s="681"/>
      <c r="J604" s="681"/>
      <c r="K604" s="682"/>
      <c r="L604" s="682"/>
    </row>
    <row r="605" spans="1:12" ht="21" customHeight="1">
      <c r="D605" s="133"/>
      <c r="E605" s="133"/>
      <c r="F605" s="134"/>
      <c r="G605" s="133"/>
      <c r="I605" s="135"/>
      <c r="J605" s="135"/>
      <c r="K605" s="136"/>
      <c r="L605" s="136"/>
    </row>
    <row r="606" spans="1:12" ht="21" customHeight="1">
      <c r="D606" s="133"/>
      <c r="E606" s="133"/>
      <c r="F606" s="134"/>
      <c r="G606" s="133"/>
      <c r="I606" s="135"/>
      <c r="J606" s="135"/>
      <c r="K606" s="136"/>
      <c r="L606" s="136"/>
    </row>
    <row r="607" spans="1:12" ht="21" customHeight="1">
      <c r="D607" s="133"/>
      <c r="E607" s="133"/>
      <c r="F607" s="134"/>
      <c r="G607" s="133"/>
      <c r="I607" s="135"/>
      <c r="J607" s="135"/>
      <c r="K607" s="136"/>
      <c r="L607" s="136"/>
    </row>
    <row r="608" spans="1:12" ht="21" customHeight="1">
      <c r="A608" s="137"/>
    </row>
    <row r="609" spans="1:15" ht="21" customHeight="1">
      <c r="O609" s="138" t="s">
        <v>438</v>
      </c>
    </row>
    <row r="613" spans="1:15" ht="21" customHeight="1">
      <c r="A613" s="671" t="s">
        <v>549</v>
      </c>
      <c r="B613" s="671"/>
      <c r="C613" s="671"/>
      <c r="D613" s="671"/>
      <c r="E613" s="671"/>
      <c r="F613" s="671"/>
      <c r="G613" s="671"/>
      <c r="H613" s="671"/>
      <c r="I613" s="671"/>
      <c r="J613" s="671"/>
      <c r="K613" s="671"/>
      <c r="L613" s="671"/>
      <c r="M613" s="671"/>
      <c r="N613" s="671"/>
    </row>
    <row r="618" spans="1:15" ht="21" customHeight="1">
      <c r="A618" s="289" t="s">
        <v>931</v>
      </c>
    </row>
    <row r="619" spans="1:15" ht="21" customHeight="1">
      <c r="A619" s="289" t="s">
        <v>928</v>
      </c>
      <c r="H619" s="146"/>
      <c r="J619" s="146"/>
      <c r="K619" s="146"/>
    </row>
    <row r="620" spans="1:15" ht="21" customHeight="1">
      <c r="H620" s="146"/>
      <c r="I620" s="146"/>
      <c r="J620" s="146"/>
      <c r="K620" s="146"/>
    </row>
    <row r="621" spans="1:15" ht="21" customHeight="1">
      <c r="H621" s="146"/>
      <c r="J621" s="146"/>
    </row>
    <row r="624" spans="1:15" ht="21" customHeight="1">
      <c r="B624" s="685" t="str">
        <f>開票立会人入力シート!F19</f>
        <v>令和-118年1月0日</v>
      </c>
      <c r="C624" s="686"/>
      <c r="D624" s="686"/>
    </row>
    <row r="625" spans="2:12" ht="21" customHeight="1">
      <c r="B625" s="139"/>
      <c r="C625" s="147"/>
      <c r="D625" s="147"/>
    </row>
    <row r="626" spans="2:12" ht="21" customHeight="1">
      <c r="B626" s="139"/>
      <c r="C626" s="147"/>
      <c r="D626" s="147"/>
    </row>
    <row r="627" spans="2:12" ht="21" customHeight="1">
      <c r="B627" s="139"/>
      <c r="C627" s="147"/>
      <c r="D627" s="147"/>
    </row>
    <row r="628" spans="2:12" ht="21" customHeight="1">
      <c r="B628" s="139"/>
      <c r="C628" s="147"/>
      <c r="D628" s="147"/>
    </row>
    <row r="629" spans="2:12" ht="21" customHeight="1">
      <c r="B629" s="139"/>
      <c r="C629" s="147"/>
      <c r="D629" s="147"/>
      <c r="F629" s="114" t="s">
        <v>516</v>
      </c>
      <c r="H629" s="280">
        <f>開票立会人入力シート!K19</f>
        <v>0</v>
      </c>
    </row>
    <row r="630" spans="2:12" ht="21" customHeight="1">
      <c r="B630" s="139"/>
      <c r="C630" s="147"/>
      <c r="D630" s="147"/>
    </row>
    <row r="631" spans="2:12" ht="21" customHeight="1">
      <c r="B631" s="139"/>
      <c r="C631" s="147"/>
      <c r="D631" s="147"/>
    </row>
    <row r="632" spans="2:12" ht="21" customHeight="1">
      <c r="B632" s="139"/>
      <c r="C632" s="147"/>
      <c r="D632" s="147"/>
    </row>
    <row r="633" spans="2:12" ht="21" customHeight="1">
      <c r="B633" s="139"/>
      <c r="C633" s="147"/>
      <c r="D633" s="147"/>
    </row>
    <row r="634" spans="2:12" ht="21" customHeight="1">
      <c r="B634" s="139"/>
      <c r="C634" s="147"/>
      <c r="D634" s="147"/>
      <c r="F634" s="114" t="s">
        <v>517</v>
      </c>
      <c r="H634" s="142">
        <f>開票立会人入力シート!G19</f>
        <v>0</v>
      </c>
      <c r="I634" s="281"/>
      <c r="J634" s="154">
        <f>開票立会人入力シート!I19</f>
        <v>0</v>
      </c>
      <c r="K634" s="148"/>
      <c r="L634" s="135"/>
    </row>
    <row r="635" spans="2:12" ht="21" customHeight="1">
      <c r="B635" s="139"/>
      <c r="C635" s="147"/>
      <c r="D635" s="147"/>
    </row>
    <row r="636" spans="2:12" ht="21" customHeight="1">
      <c r="B636" s="139"/>
      <c r="C636" s="147"/>
      <c r="D636" s="147"/>
    </row>
    <row r="637" spans="2:12" ht="21" customHeight="1">
      <c r="B637" s="139"/>
      <c r="C637" s="147"/>
      <c r="D637" s="147"/>
    </row>
    <row r="640" spans="2:12" ht="21" customHeight="1">
      <c r="B640" s="114" t="s">
        <v>527</v>
      </c>
      <c r="D640" s="687">
        <f>入力シート!C8</f>
        <v>0</v>
      </c>
      <c r="E640" s="687"/>
      <c r="F640" s="154">
        <f>入力シート!C10</f>
        <v>0</v>
      </c>
      <c r="H640" s="140" t="s">
        <v>498</v>
      </c>
    </row>
    <row r="642" spans="1:15" ht="21" customHeight="1">
      <c r="D642" s="133"/>
      <c r="E642" s="133"/>
      <c r="F642" s="134"/>
      <c r="G642" s="133"/>
      <c r="I642" s="681"/>
      <c r="J642" s="681"/>
      <c r="K642" s="682"/>
      <c r="L642" s="682"/>
    </row>
    <row r="643" spans="1:15" ht="21" customHeight="1">
      <c r="D643" s="133"/>
      <c r="E643" s="133"/>
      <c r="F643" s="134"/>
      <c r="G643" s="133"/>
      <c r="I643" s="135"/>
      <c r="J643" s="135"/>
      <c r="K643" s="136"/>
      <c r="L643" s="136"/>
    </row>
    <row r="644" spans="1:15" ht="21" customHeight="1">
      <c r="D644" s="133"/>
      <c r="E644" s="133"/>
      <c r="F644" s="134"/>
      <c r="G644" s="133"/>
      <c r="I644" s="135"/>
      <c r="J644" s="135"/>
      <c r="K644" s="136"/>
      <c r="L644" s="136"/>
    </row>
    <row r="645" spans="1:15" ht="21" customHeight="1">
      <c r="D645" s="133"/>
      <c r="E645" s="133"/>
      <c r="F645" s="134"/>
      <c r="G645" s="133"/>
      <c r="I645" s="135"/>
      <c r="J645" s="135"/>
      <c r="K645" s="136"/>
      <c r="L645" s="136"/>
    </row>
    <row r="646" spans="1:15" ht="21" customHeight="1">
      <c r="A646" s="137"/>
    </row>
    <row r="647" spans="1:15" ht="21" customHeight="1">
      <c r="O647" s="138" t="s">
        <v>438</v>
      </c>
    </row>
    <row r="651" spans="1:15" ht="21" customHeight="1">
      <c r="A651" s="671" t="s">
        <v>549</v>
      </c>
      <c r="B651" s="671"/>
      <c r="C651" s="671"/>
      <c r="D651" s="671"/>
      <c r="E651" s="671"/>
      <c r="F651" s="671"/>
      <c r="G651" s="671"/>
      <c r="H651" s="671"/>
      <c r="I651" s="671"/>
      <c r="J651" s="671"/>
      <c r="K651" s="671"/>
      <c r="L651" s="671"/>
      <c r="M651" s="671"/>
      <c r="N651" s="671"/>
    </row>
    <row r="656" spans="1:15" ht="21" customHeight="1">
      <c r="A656" s="289" t="s">
        <v>931</v>
      </c>
    </row>
    <row r="657" spans="1:12" ht="21" customHeight="1">
      <c r="A657" s="289" t="s">
        <v>928</v>
      </c>
      <c r="H657" s="146"/>
      <c r="J657" s="146"/>
      <c r="K657" s="146"/>
    </row>
    <row r="658" spans="1:12" ht="21" customHeight="1">
      <c r="H658" s="146"/>
      <c r="I658" s="146"/>
      <c r="J658" s="146"/>
      <c r="K658" s="146"/>
    </row>
    <row r="659" spans="1:12" ht="21" customHeight="1">
      <c r="H659" s="146"/>
      <c r="J659" s="146"/>
    </row>
    <row r="662" spans="1:12" ht="21" customHeight="1">
      <c r="B662" s="685" t="str">
        <f>開票立会人入力シート!F20</f>
        <v>令和-118年1月0日</v>
      </c>
      <c r="C662" s="686"/>
      <c r="D662" s="686"/>
    </row>
    <row r="663" spans="1:12" ht="21" customHeight="1">
      <c r="B663" s="139"/>
      <c r="C663" s="147"/>
      <c r="D663" s="147"/>
    </row>
    <row r="664" spans="1:12" ht="21" customHeight="1">
      <c r="B664" s="139"/>
      <c r="C664" s="147"/>
      <c r="D664" s="147"/>
    </row>
    <row r="665" spans="1:12" ht="21" customHeight="1">
      <c r="B665" s="139"/>
      <c r="C665" s="147"/>
      <c r="D665" s="147"/>
    </row>
    <row r="666" spans="1:12" ht="21" customHeight="1">
      <c r="B666" s="139"/>
      <c r="C666" s="147"/>
      <c r="D666" s="147"/>
    </row>
    <row r="667" spans="1:12" ht="21" customHeight="1">
      <c r="B667" s="139"/>
      <c r="C667" s="147"/>
      <c r="D667" s="147"/>
      <c r="F667" s="114" t="s">
        <v>516</v>
      </c>
      <c r="H667" s="280">
        <f>開票立会人入力シート!K20</f>
        <v>0</v>
      </c>
    </row>
    <row r="668" spans="1:12" ht="21" customHeight="1">
      <c r="B668" s="139"/>
      <c r="C668" s="147"/>
      <c r="D668" s="147"/>
    </row>
    <row r="669" spans="1:12" ht="21" customHeight="1">
      <c r="B669" s="139"/>
      <c r="C669" s="147"/>
      <c r="D669" s="147"/>
    </row>
    <row r="670" spans="1:12" ht="21" customHeight="1">
      <c r="B670" s="139"/>
      <c r="C670" s="147"/>
      <c r="D670" s="147"/>
    </row>
    <row r="671" spans="1:12" ht="21" customHeight="1">
      <c r="B671" s="139"/>
      <c r="C671" s="147"/>
      <c r="D671" s="147"/>
    </row>
    <row r="672" spans="1:12" ht="21" customHeight="1">
      <c r="B672" s="139"/>
      <c r="C672" s="147"/>
      <c r="D672" s="147"/>
      <c r="F672" s="114" t="s">
        <v>517</v>
      </c>
      <c r="H672" s="142">
        <f>開票立会人入力シート!G20</f>
        <v>0</v>
      </c>
      <c r="I672" s="281"/>
      <c r="J672" s="154">
        <f>開票立会人入力シート!I20</f>
        <v>0</v>
      </c>
      <c r="K672" s="148"/>
      <c r="L672" s="135"/>
    </row>
    <row r="673" spans="1:15" ht="21" customHeight="1">
      <c r="B673" s="139"/>
      <c r="C673" s="147"/>
      <c r="D673" s="147"/>
    </row>
    <row r="674" spans="1:15" ht="21" customHeight="1">
      <c r="B674" s="139"/>
      <c r="C674" s="147"/>
      <c r="D674" s="147"/>
    </row>
    <row r="675" spans="1:15" ht="21" customHeight="1">
      <c r="B675" s="139"/>
      <c r="C675" s="147"/>
      <c r="D675" s="147"/>
    </row>
    <row r="678" spans="1:15" ht="21" customHeight="1">
      <c r="B678" s="114" t="s">
        <v>527</v>
      </c>
      <c r="D678" s="687">
        <f>入力シート!C8</f>
        <v>0</v>
      </c>
      <c r="E678" s="687"/>
      <c r="F678" s="154">
        <f>入力シート!C10</f>
        <v>0</v>
      </c>
      <c r="H678" s="140" t="s">
        <v>498</v>
      </c>
    </row>
    <row r="680" spans="1:15" ht="21" customHeight="1">
      <c r="D680" s="133"/>
      <c r="E680" s="133"/>
      <c r="F680" s="134"/>
      <c r="G680" s="133"/>
      <c r="I680" s="681"/>
      <c r="J680" s="681"/>
      <c r="K680" s="682"/>
      <c r="L680" s="682"/>
    </row>
    <row r="681" spans="1:15" ht="21" customHeight="1">
      <c r="D681" s="133"/>
      <c r="E681" s="133"/>
      <c r="F681" s="134"/>
      <c r="G681" s="133"/>
      <c r="I681" s="135"/>
      <c r="J681" s="135"/>
      <c r="K681" s="136"/>
      <c r="L681" s="136"/>
    </row>
    <row r="682" spans="1:15" ht="21" customHeight="1">
      <c r="D682" s="133"/>
      <c r="E682" s="133"/>
      <c r="F682" s="134"/>
      <c r="G682" s="133"/>
      <c r="I682" s="135"/>
      <c r="J682" s="135"/>
      <c r="K682" s="136"/>
      <c r="L682" s="136"/>
    </row>
    <row r="683" spans="1:15" ht="21" customHeight="1">
      <c r="D683" s="133"/>
      <c r="E683" s="133"/>
      <c r="F683" s="134"/>
      <c r="G683" s="133"/>
      <c r="I683" s="135"/>
      <c r="J683" s="135"/>
      <c r="K683" s="136"/>
      <c r="L683" s="136"/>
    </row>
    <row r="684" spans="1:15" ht="21" customHeight="1">
      <c r="A684" s="137"/>
    </row>
    <row r="685" spans="1:15" ht="21" customHeight="1">
      <c r="O685" s="138" t="s">
        <v>438</v>
      </c>
    </row>
    <row r="689" spans="1:14" ht="21" customHeight="1">
      <c r="A689" s="671" t="s">
        <v>549</v>
      </c>
      <c r="B689" s="671"/>
      <c r="C689" s="671"/>
      <c r="D689" s="671"/>
      <c r="E689" s="671"/>
      <c r="F689" s="671"/>
      <c r="G689" s="671"/>
      <c r="H689" s="671"/>
      <c r="I689" s="671"/>
      <c r="J689" s="671"/>
      <c r="K689" s="671"/>
      <c r="L689" s="671"/>
      <c r="M689" s="671"/>
      <c r="N689" s="671"/>
    </row>
    <row r="694" spans="1:14" ht="21" customHeight="1">
      <c r="A694" s="289" t="s">
        <v>931</v>
      </c>
    </row>
    <row r="695" spans="1:14" ht="21" customHeight="1">
      <c r="A695" s="289" t="s">
        <v>928</v>
      </c>
      <c r="H695" s="146"/>
      <c r="J695" s="146"/>
      <c r="K695" s="146"/>
    </row>
    <row r="696" spans="1:14" ht="21" customHeight="1">
      <c r="H696" s="146"/>
      <c r="I696" s="146"/>
      <c r="J696" s="146"/>
      <c r="K696" s="146"/>
    </row>
    <row r="697" spans="1:14" ht="21" customHeight="1">
      <c r="H697" s="146"/>
      <c r="J697" s="146"/>
    </row>
    <row r="700" spans="1:14" ht="21" customHeight="1">
      <c r="B700" s="685" t="str">
        <f>開票立会人入力シート!F21</f>
        <v>令和-118年1月0日</v>
      </c>
      <c r="C700" s="686"/>
      <c r="D700" s="686"/>
    </row>
    <row r="701" spans="1:14" ht="21" customHeight="1">
      <c r="B701" s="139"/>
      <c r="C701" s="147"/>
      <c r="D701" s="147"/>
    </row>
    <row r="702" spans="1:14" ht="21" customHeight="1">
      <c r="B702" s="139"/>
      <c r="C702" s="147"/>
      <c r="D702" s="147"/>
    </row>
    <row r="703" spans="1:14" ht="21" customHeight="1">
      <c r="B703" s="139"/>
      <c r="C703" s="147"/>
      <c r="D703" s="147"/>
    </row>
    <row r="704" spans="1:14" ht="21" customHeight="1">
      <c r="B704" s="139"/>
      <c r="C704" s="147"/>
      <c r="D704" s="147"/>
    </row>
    <row r="705" spans="2:12" ht="21" customHeight="1">
      <c r="B705" s="139"/>
      <c r="C705" s="147"/>
      <c r="D705" s="147"/>
      <c r="F705" s="114" t="s">
        <v>516</v>
      </c>
      <c r="H705" s="280">
        <f>開票立会人入力シート!K21</f>
        <v>0</v>
      </c>
    </row>
    <row r="706" spans="2:12" ht="21" customHeight="1">
      <c r="B706" s="139"/>
      <c r="C706" s="147"/>
      <c r="D706" s="147"/>
    </row>
    <row r="707" spans="2:12" ht="21" customHeight="1">
      <c r="B707" s="139"/>
      <c r="C707" s="147"/>
      <c r="D707" s="147"/>
    </row>
    <row r="708" spans="2:12" ht="21" customHeight="1">
      <c r="B708" s="139"/>
      <c r="C708" s="147"/>
      <c r="D708" s="147"/>
    </row>
    <row r="709" spans="2:12" ht="21" customHeight="1">
      <c r="B709" s="139"/>
      <c r="C709" s="147"/>
      <c r="D709" s="147"/>
    </row>
    <row r="710" spans="2:12" ht="21" customHeight="1">
      <c r="B710" s="139"/>
      <c r="C710" s="147"/>
      <c r="D710" s="147"/>
      <c r="F710" s="114" t="s">
        <v>517</v>
      </c>
      <c r="H710" s="142">
        <f>開票立会人入力シート!G21</f>
        <v>0</v>
      </c>
      <c r="I710" s="281"/>
      <c r="J710" s="154">
        <f>開票立会人入力シート!I21</f>
        <v>0</v>
      </c>
      <c r="K710" s="148"/>
      <c r="L710" s="135"/>
    </row>
    <row r="711" spans="2:12" ht="21" customHeight="1">
      <c r="B711" s="139"/>
      <c r="C711" s="147"/>
      <c r="D711" s="147"/>
    </row>
    <row r="712" spans="2:12" ht="21" customHeight="1">
      <c r="B712" s="139"/>
      <c r="C712" s="147"/>
      <c r="D712" s="147"/>
    </row>
    <row r="713" spans="2:12" ht="21" customHeight="1">
      <c r="B713" s="139"/>
      <c r="C713" s="147"/>
      <c r="D713" s="147"/>
    </row>
    <row r="716" spans="2:12" ht="21" customHeight="1">
      <c r="B716" s="114" t="s">
        <v>527</v>
      </c>
      <c r="D716" s="687">
        <f>入力シート!C8</f>
        <v>0</v>
      </c>
      <c r="E716" s="687"/>
      <c r="F716" s="154">
        <f>入力シート!C10</f>
        <v>0</v>
      </c>
      <c r="H716" s="140" t="s">
        <v>498</v>
      </c>
    </row>
    <row r="718" spans="2:12" ht="21" customHeight="1">
      <c r="D718" s="133"/>
      <c r="E718" s="133"/>
      <c r="F718" s="134"/>
      <c r="G718" s="133"/>
      <c r="I718" s="681"/>
      <c r="J718" s="681"/>
      <c r="K718" s="682"/>
      <c r="L718" s="682"/>
    </row>
    <row r="719" spans="2:12" ht="21" customHeight="1">
      <c r="D719" s="133"/>
      <c r="E719" s="133"/>
      <c r="F719" s="134"/>
      <c r="G719" s="133"/>
      <c r="I719" s="135"/>
      <c r="J719" s="135"/>
      <c r="K719" s="136"/>
      <c r="L719" s="136"/>
    </row>
    <row r="720" spans="2:12" ht="21" customHeight="1">
      <c r="D720" s="133"/>
      <c r="E720" s="133"/>
      <c r="F720" s="134"/>
      <c r="G720" s="133"/>
      <c r="I720" s="135"/>
      <c r="J720" s="135"/>
      <c r="K720" s="136"/>
      <c r="L720" s="136"/>
    </row>
    <row r="721" spans="1:15" ht="21" customHeight="1">
      <c r="D721" s="133"/>
      <c r="E721" s="133"/>
      <c r="F721" s="134"/>
      <c r="G721" s="133"/>
      <c r="I721" s="135"/>
      <c r="J721" s="135"/>
      <c r="K721" s="136"/>
      <c r="L721" s="136"/>
    </row>
    <row r="722" spans="1:15" ht="21" customHeight="1">
      <c r="A722" s="137"/>
    </row>
    <row r="723" spans="1:15" ht="21" customHeight="1">
      <c r="O723" s="138" t="s">
        <v>438</v>
      </c>
    </row>
    <row r="727" spans="1:15" ht="21" customHeight="1">
      <c r="A727" s="671" t="s">
        <v>549</v>
      </c>
      <c r="B727" s="671"/>
      <c r="C727" s="671"/>
      <c r="D727" s="671"/>
      <c r="E727" s="671"/>
      <c r="F727" s="671"/>
      <c r="G727" s="671"/>
      <c r="H727" s="671"/>
      <c r="I727" s="671"/>
      <c r="J727" s="671"/>
      <c r="K727" s="671"/>
      <c r="L727" s="671"/>
      <c r="M727" s="671"/>
      <c r="N727" s="671"/>
    </row>
    <row r="732" spans="1:15" ht="21" customHeight="1">
      <c r="A732" s="289" t="s">
        <v>931</v>
      </c>
    </row>
    <row r="733" spans="1:15" ht="21" customHeight="1">
      <c r="A733" s="289" t="s">
        <v>928</v>
      </c>
      <c r="H733" s="146"/>
      <c r="J733" s="146"/>
      <c r="K733" s="146"/>
    </row>
    <row r="734" spans="1:15" ht="21" customHeight="1">
      <c r="H734" s="146"/>
      <c r="I734" s="146"/>
      <c r="J734" s="146"/>
      <c r="K734" s="146"/>
    </row>
    <row r="735" spans="1:15" ht="21" customHeight="1">
      <c r="H735" s="146"/>
      <c r="J735" s="146"/>
    </row>
    <row r="738" spans="2:12" ht="21" customHeight="1">
      <c r="B738" s="685" t="str">
        <f>開票立会人入力シート!F22</f>
        <v>令和-118年1月0日</v>
      </c>
      <c r="C738" s="686"/>
      <c r="D738" s="686"/>
    </row>
    <row r="739" spans="2:12" ht="21" customHeight="1">
      <c r="B739" s="139"/>
      <c r="C739" s="147"/>
      <c r="D739" s="147"/>
    </row>
    <row r="740" spans="2:12" ht="21" customHeight="1">
      <c r="B740" s="139"/>
      <c r="C740" s="147"/>
      <c r="D740" s="147"/>
    </row>
    <row r="741" spans="2:12" ht="21" customHeight="1">
      <c r="B741" s="139"/>
      <c r="C741" s="147"/>
      <c r="D741" s="147"/>
    </row>
    <row r="742" spans="2:12" ht="21" customHeight="1">
      <c r="B742" s="139"/>
      <c r="C742" s="147"/>
      <c r="D742" s="147"/>
    </row>
    <row r="743" spans="2:12" ht="21" customHeight="1">
      <c r="B743" s="139"/>
      <c r="C743" s="147"/>
      <c r="D743" s="147"/>
      <c r="F743" s="114" t="s">
        <v>516</v>
      </c>
      <c r="H743" s="280">
        <f>開票立会人入力シート!K22</f>
        <v>0</v>
      </c>
    </row>
    <row r="744" spans="2:12" ht="21" customHeight="1">
      <c r="B744" s="139"/>
      <c r="C744" s="147"/>
      <c r="D744" s="147"/>
    </row>
    <row r="745" spans="2:12" ht="21" customHeight="1">
      <c r="B745" s="139"/>
      <c r="C745" s="147"/>
      <c r="D745" s="147"/>
    </row>
    <row r="746" spans="2:12" ht="21" customHeight="1">
      <c r="B746" s="139"/>
      <c r="C746" s="147"/>
      <c r="D746" s="147"/>
    </row>
    <row r="747" spans="2:12" ht="21" customHeight="1">
      <c r="B747" s="139"/>
      <c r="C747" s="147"/>
      <c r="D747" s="147"/>
    </row>
    <row r="748" spans="2:12" ht="21" customHeight="1">
      <c r="B748" s="139"/>
      <c r="C748" s="147"/>
      <c r="D748" s="147"/>
      <c r="F748" s="114" t="s">
        <v>517</v>
      </c>
      <c r="H748" s="142">
        <f>開票立会人入力シート!G22</f>
        <v>0</v>
      </c>
      <c r="I748" s="281"/>
      <c r="J748" s="154">
        <f>開票立会人入力シート!I22</f>
        <v>0</v>
      </c>
      <c r="K748" s="148"/>
      <c r="L748" s="135"/>
    </row>
    <row r="749" spans="2:12" ht="21" customHeight="1">
      <c r="B749" s="139"/>
      <c r="C749" s="147"/>
      <c r="D749" s="147"/>
    </row>
    <row r="750" spans="2:12" ht="21" customHeight="1">
      <c r="B750" s="139"/>
      <c r="C750" s="147"/>
      <c r="D750" s="147"/>
    </row>
    <row r="751" spans="2:12" ht="21" customHeight="1">
      <c r="B751" s="139"/>
      <c r="C751" s="147"/>
      <c r="D751" s="147"/>
    </row>
    <row r="754" spans="1:15" ht="21" customHeight="1">
      <c r="B754" s="114" t="s">
        <v>527</v>
      </c>
      <c r="D754" s="687">
        <f>入力シート!C8</f>
        <v>0</v>
      </c>
      <c r="E754" s="687"/>
      <c r="F754" s="154">
        <f>入力シート!C10</f>
        <v>0</v>
      </c>
      <c r="H754" s="140" t="s">
        <v>498</v>
      </c>
    </row>
    <row r="756" spans="1:15" ht="21" customHeight="1">
      <c r="D756" s="133"/>
      <c r="E756" s="133"/>
      <c r="F756" s="134"/>
      <c r="G756" s="133"/>
      <c r="I756" s="681"/>
      <c r="J756" s="681"/>
      <c r="K756" s="682"/>
      <c r="L756" s="682"/>
    </row>
    <row r="757" spans="1:15" ht="21" customHeight="1">
      <c r="D757" s="133"/>
      <c r="E757" s="133"/>
      <c r="F757" s="134"/>
      <c r="G757" s="133"/>
      <c r="I757" s="135"/>
      <c r="J757" s="135"/>
      <c r="K757" s="136"/>
      <c r="L757" s="136"/>
    </row>
    <row r="758" spans="1:15" ht="21" customHeight="1">
      <c r="D758" s="133"/>
      <c r="E758" s="133"/>
      <c r="F758" s="134"/>
      <c r="G758" s="133"/>
      <c r="I758" s="135"/>
      <c r="J758" s="135"/>
      <c r="K758" s="136"/>
      <c r="L758" s="136"/>
    </row>
    <row r="759" spans="1:15" ht="21" customHeight="1">
      <c r="D759" s="133"/>
      <c r="E759" s="133"/>
      <c r="F759" s="134"/>
      <c r="G759" s="133"/>
      <c r="I759" s="135"/>
      <c r="J759" s="135"/>
      <c r="K759" s="136"/>
      <c r="L759" s="136"/>
    </row>
    <row r="760" spans="1:15" ht="21" customHeight="1">
      <c r="A760" s="137"/>
    </row>
    <row r="761" spans="1:15" ht="21" customHeight="1">
      <c r="O761" s="138" t="s">
        <v>438</v>
      </c>
    </row>
    <row r="765" spans="1:15" ht="21" customHeight="1">
      <c r="A765" s="671" t="s">
        <v>549</v>
      </c>
      <c r="B765" s="671"/>
      <c r="C765" s="671"/>
      <c r="D765" s="671"/>
      <c r="E765" s="671"/>
      <c r="F765" s="671"/>
      <c r="G765" s="671"/>
      <c r="H765" s="671"/>
      <c r="I765" s="671"/>
      <c r="J765" s="671"/>
      <c r="K765" s="671"/>
      <c r="L765" s="671"/>
      <c r="M765" s="671"/>
      <c r="N765" s="671"/>
    </row>
    <row r="770" spans="1:11" ht="21" customHeight="1">
      <c r="A770" s="289" t="s">
        <v>931</v>
      </c>
    </row>
    <row r="771" spans="1:11" ht="21" customHeight="1">
      <c r="A771" s="289" t="s">
        <v>928</v>
      </c>
      <c r="H771" s="146"/>
      <c r="J771" s="146"/>
      <c r="K771" s="146"/>
    </row>
    <row r="772" spans="1:11" ht="21" customHeight="1">
      <c r="H772" s="146"/>
      <c r="I772" s="146"/>
      <c r="J772" s="146"/>
      <c r="K772" s="146"/>
    </row>
    <row r="773" spans="1:11" ht="21" customHeight="1">
      <c r="H773" s="146"/>
      <c r="J773" s="146"/>
    </row>
    <row r="776" spans="1:11" ht="21" customHeight="1">
      <c r="B776" s="685" t="str">
        <f>開票立会人入力シート!F23</f>
        <v>令和-118年1月0日</v>
      </c>
      <c r="C776" s="686"/>
      <c r="D776" s="686"/>
    </row>
    <row r="777" spans="1:11" ht="21" customHeight="1">
      <c r="B777" s="139"/>
      <c r="C777" s="147"/>
      <c r="D777" s="147"/>
    </row>
    <row r="778" spans="1:11" ht="21" customHeight="1">
      <c r="B778" s="139"/>
      <c r="C778" s="147"/>
      <c r="D778" s="147"/>
    </row>
    <row r="779" spans="1:11" ht="21" customHeight="1">
      <c r="B779" s="139"/>
      <c r="C779" s="147"/>
      <c r="D779" s="147"/>
    </row>
    <row r="780" spans="1:11" ht="21" customHeight="1">
      <c r="B780" s="139"/>
      <c r="C780" s="147"/>
      <c r="D780" s="147"/>
    </row>
    <row r="781" spans="1:11" ht="21" customHeight="1">
      <c r="B781" s="139"/>
      <c r="C781" s="147"/>
      <c r="D781" s="147"/>
      <c r="F781" s="114" t="s">
        <v>516</v>
      </c>
      <c r="H781" s="280">
        <f>開票立会人入力シート!K23</f>
        <v>0</v>
      </c>
    </row>
    <row r="782" spans="1:11" ht="21" customHeight="1">
      <c r="B782" s="139"/>
      <c r="C782" s="147"/>
      <c r="D782" s="147"/>
    </row>
    <row r="783" spans="1:11" ht="21" customHeight="1">
      <c r="B783" s="139"/>
      <c r="C783" s="147"/>
      <c r="D783" s="147"/>
    </row>
    <row r="784" spans="1:11" ht="21" customHeight="1">
      <c r="B784" s="139"/>
      <c r="C784" s="147"/>
      <c r="D784" s="147"/>
    </row>
    <row r="785" spans="1:15" ht="21" customHeight="1">
      <c r="B785" s="139"/>
      <c r="C785" s="147"/>
      <c r="D785" s="147"/>
    </row>
    <row r="786" spans="1:15" ht="21" customHeight="1">
      <c r="B786" s="139"/>
      <c r="C786" s="147"/>
      <c r="D786" s="147"/>
      <c r="F786" s="114" t="s">
        <v>517</v>
      </c>
      <c r="H786" s="142">
        <f>開票立会人入力シート!G23</f>
        <v>0</v>
      </c>
      <c r="I786" s="281"/>
      <c r="J786" s="154">
        <f>開票立会人入力シート!I23</f>
        <v>0</v>
      </c>
      <c r="K786" s="148"/>
      <c r="L786" s="135"/>
    </row>
    <row r="787" spans="1:15" ht="21" customHeight="1">
      <c r="B787" s="139"/>
      <c r="C787" s="147"/>
      <c r="D787" s="147"/>
    </row>
    <row r="788" spans="1:15" ht="21" customHeight="1">
      <c r="B788" s="139"/>
      <c r="C788" s="147"/>
      <c r="D788" s="147"/>
    </row>
    <row r="789" spans="1:15" ht="21" customHeight="1">
      <c r="B789" s="139"/>
      <c r="C789" s="147"/>
      <c r="D789" s="147"/>
    </row>
    <row r="792" spans="1:15" ht="21" customHeight="1">
      <c r="B792" s="114" t="s">
        <v>527</v>
      </c>
      <c r="D792" s="687">
        <f>入力シート!C8</f>
        <v>0</v>
      </c>
      <c r="E792" s="687"/>
      <c r="F792" s="154">
        <f>入力シート!C10</f>
        <v>0</v>
      </c>
      <c r="H792" s="140" t="s">
        <v>498</v>
      </c>
    </row>
    <row r="794" spans="1:15" ht="21" customHeight="1">
      <c r="D794" s="133"/>
      <c r="E794" s="133"/>
      <c r="F794" s="134"/>
      <c r="G794" s="133"/>
      <c r="I794" s="681"/>
      <c r="J794" s="681"/>
      <c r="K794" s="682"/>
      <c r="L794" s="682"/>
    </row>
    <row r="795" spans="1:15" ht="21" customHeight="1">
      <c r="D795" s="133"/>
      <c r="E795" s="133"/>
      <c r="F795" s="134"/>
      <c r="G795" s="133"/>
      <c r="I795" s="135"/>
      <c r="J795" s="135"/>
      <c r="K795" s="136"/>
      <c r="L795" s="136"/>
    </row>
    <row r="796" spans="1:15" ht="21" customHeight="1">
      <c r="D796" s="133"/>
      <c r="E796" s="133"/>
      <c r="F796" s="134"/>
      <c r="G796" s="133"/>
      <c r="I796" s="135"/>
      <c r="J796" s="135"/>
      <c r="K796" s="136"/>
      <c r="L796" s="136"/>
    </row>
    <row r="797" spans="1:15" ht="21" customHeight="1">
      <c r="D797" s="133"/>
      <c r="E797" s="133"/>
      <c r="F797" s="134"/>
      <c r="G797" s="133"/>
      <c r="I797" s="135"/>
      <c r="J797" s="135"/>
      <c r="K797" s="136"/>
      <c r="L797" s="136"/>
    </row>
    <row r="798" spans="1:15" ht="21" customHeight="1">
      <c r="A798" s="137"/>
    </row>
    <row r="799" spans="1:15" ht="21" customHeight="1">
      <c r="O799" s="138" t="s">
        <v>438</v>
      </c>
    </row>
    <row r="803" spans="1:14" ht="21" customHeight="1">
      <c r="A803" s="671" t="s">
        <v>549</v>
      </c>
      <c r="B803" s="671"/>
      <c r="C803" s="671"/>
      <c r="D803" s="671"/>
      <c r="E803" s="671"/>
      <c r="F803" s="671"/>
      <c r="G803" s="671"/>
      <c r="H803" s="671"/>
      <c r="I803" s="671"/>
      <c r="J803" s="671"/>
      <c r="K803" s="671"/>
      <c r="L803" s="671"/>
      <c r="M803" s="671"/>
      <c r="N803" s="671"/>
    </row>
    <row r="808" spans="1:14" ht="21" customHeight="1">
      <c r="A808" s="289" t="s">
        <v>931</v>
      </c>
    </row>
    <row r="809" spans="1:14" ht="21" customHeight="1">
      <c r="A809" s="289" t="s">
        <v>928</v>
      </c>
      <c r="H809" s="146"/>
      <c r="J809" s="146"/>
      <c r="K809" s="146"/>
    </row>
    <row r="810" spans="1:14" ht="21" customHeight="1">
      <c r="H810" s="146"/>
      <c r="I810" s="146"/>
      <c r="J810" s="146"/>
      <c r="K810" s="146"/>
    </row>
    <row r="811" spans="1:14" ht="21" customHeight="1">
      <c r="H811" s="146"/>
      <c r="J811" s="146"/>
    </row>
    <row r="814" spans="1:14" ht="21" customHeight="1">
      <c r="B814" s="685" t="str">
        <f>開票立会人入力シート!F24</f>
        <v>令和-118年1月0日</v>
      </c>
      <c r="C814" s="686"/>
      <c r="D814" s="686"/>
    </row>
    <row r="815" spans="1:14" ht="21" customHeight="1">
      <c r="B815" s="139"/>
      <c r="C815" s="147"/>
      <c r="D815" s="147"/>
    </row>
    <row r="816" spans="1:14" ht="21" customHeight="1">
      <c r="B816" s="139"/>
      <c r="C816" s="147"/>
      <c r="D816" s="147"/>
    </row>
    <row r="817" spans="2:12" ht="21" customHeight="1">
      <c r="B817" s="139"/>
      <c r="C817" s="147"/>
      <c r="D817" s="147"/>
    </row>
    <row r="818" spans="2:12" ht="21" customHeight="1">
      <c r="B818" s="139"/>
      <c r="C818" s="147"/>
      <c r="D818" s="147"/>
    </row>
    <row r="819" spans="2:12" ht="21" customHeight="1">
      <c r="B819" s="139"/>
      <c r="C819" s="147"/>
      <c r="D819" s="147"/>
      <c r="F819" s="114" t="s">
        <v>516</v>
      </c>
      <c r="H819" s="280">
        <f>開票立会人入力シート!K24</f>
        <v>0</v>
      </c>
    </row>
    <row r="820" spans="2:12" ht="21" customHeight="1">
      <c r="B820" s="139"/>
      <c r="C820" s="147"/>
      <c r="D820" s="147"/>
    </row>
    <row r="821" spans="2:12" ht="21" customHeight="1">
      <c r="B821" s="139"/>
      <c r="C821" s="147"/>
      <c r="D821" s="147"/>
    </row>
    <row r="822" spans="2:12" ht="21" customHeight="1">
      <c r="B822" s="139"/>
      <c r="C822" s="147"/>
      <c r="D822" s="147"/>
    </row>
    <row r="823" spans="2:12" ht="21" customHeight="1">
      <c r="B823" s="139"/>
      <c r="C823" s="147"/>
      <c r="D823" s="147"/>
    </row>
    <row r="824" spans="2:12" ht="21" customHeight="1">
      <c r="B824" s="139"/>
      <c r="C824" s="147"/>
      <c r="D824" s="147"/>
      <c r="F824" s="114" t="s">
        <v>517</v>
      </c>
      <c r="H824" s="142">
        <f>開票立会人入力シート!G24</f>
        <v>0</v>
      </c>
      <c r="I824" s="281"/>
      <c r="J824" s="154">
        <f>開票立会人入力シート!I24</f>
        <v>0</v>
      </c>
      <c r="K824" s="148"/>
      <c r="L824" s="135"/>
    </row>
    <row r="825" spans="2:12" ht="21" customHeight="1">
      <c r="B825" s="139"/>
      <c r="C825" s="147"/>
      <c r="D825" s="147"/>
    </row>
    <row r="826" spans="2:12" ht="21" customHeight="1">
      <c r="B826" s="139"/>
      <c r="C826" s="147"/>
      <c r="D826" s="147"/>
    </row>
    <row r="827" spans="2:12" ht="21" customHeight="1">
      <c r="B827" s="139"/>
      <c r="C827" s="147"/>
      <c r="D827" s="147"/>
    </row>
    <row r="830" spans="2:12" ht="21" customHeight="1">
      <c r="B830" s="114" t="s">
        <v>527</v>
      </c>
      <c r="D830" s="687">
        <f>入力シート!C8</f>
        <v>0</v>
      </c>
      <c r="E830" s="687"/>
      <c r="F830" s="154">
        <f>入力シート!C10</f>
        <v>0</v>
      </c>
      <c r="H830" s="140" t="s">
        <v>498</v>
      </c>
    </row>
    <row r="832" spans="2:12" ht="21" customHeight="1">
      <c r="D832" s="133"/>
      <c r="E832" s="133"/>
      <c r="F832" s="134"/>
      <c r="G832" s="133"/>
      <c r="I832" s="681"/>
      <c r="J832" s="681"/>
      <c r="K832" s="682"/>
      <c r="L832" s="682"/>
    </row>
    <row r="833" spans="1:15" ht="21" customHeight="1">
      <c r="D833" s="133"/>
      <c r="E833" s="133"/>
      <c r="F833" s="134"/>
      <c r="G833" s="133"/>
      <c r="I833" s="135"/>
      <c r="J833" s="135"/>
      <c r="K833" s="136"/>
      <c r="L833" s="136"/>
    </row>
    <row r="834" spans="1:15" ht="21" customHeight="1">
      <c r="D834" s="133"/>
      <c r="E834" s="133"/>
      <c r="F834" s="134"/>
      <c r="G834" s="133"/>
      <c r="I834" s="135"/>
      <c r="J834" s="135"/>
      <c r="K834" s="136"/>
      <c r="L834" s="136"/>
    </row>
    <row r="835" spans="1:15" ht="21" customHeight="1">
      <c r="D835" s="133"/>
      <c r="E835" s="133"/>
      <c r="F835" s="134"/>
      <c r="G835" s="133"/>
      <c r="I835" s="135"/>
      <c r="J835" s="135"/>
      <c r="K835" s="136"/>
      <c r="L835" s="136"/>
    </row>
    <row r="836" spans="1:15" ht="21" customHeight="1">
      <c r="A836" s="137"/>
    </row>
    <row r="837" spans="1:15" ht="21" customHeight="1">
      <c r="O837" s="138" t="s">
        <v>438</v>
      </c>
    </row>
    <row r="841" spans="1:15" ht="21" customHeight="1">
      <c r="A841" s="671" t="s">
        <v>549</v>
      </c>
      <c r="B841" s="671"/>
      <c r="C841" s="671"/>
      <c r="D841" s="671"/>
      <c r="E841" s="671"/>
      <c r="F841" s="671"/>
      <c r="G841" s="671"/>
      <c r="H841" s="671"/>
      <c r="I841" s="671"/>
      <c r="J841" s="671"/>
      <c r="K841" s="671"/>
      <c r="L841" s="671"/>
      <c r="M841" s="671"/>
      <c r="N841" s="671"/>
    </row>
    <row r="846" spans="1:15" ht="21" customHeight="1">
      <c r="A846" s="289" t="s">
        <v>931</v>
      </c>
    </row>
    <row r="847" spans="1:15" ht="21" customHeight="1">
      <c r="A847" s="289" t="s">
        <v>928</v>
      </c>
      <c r="H847" s="146"/>
      <c r="J847" s="146"/>
      <c r="K847" s="146"/>
    </row>
    <row r="848" spans="1:15" ht="21" customHeight="1">
      <c r="H848" s="146"/>
      <c r="I848" s="146"/>
      <c r="J848" s="146"/>
      <c r="K848" s="146"/>
    </row>
    <row r="849" spans="2:12" ht="21" customHeight="1">
      <c r="H849" s="146"/>
      <c r="J849" s="146"/>
    </row>
    <row r="852" spans="2:12" ht="21" customHeight="1">
      <c r="B852" s="685" t="str">
        <f>開票立会人入力シート!F25</f>
        <v>令和-118年1月0日</v>
      </c>
      <c r="C852" s="686"/>
      <c r="D852" s="686"/>
    </row>
    <row r="853" spans="2:12" ht="21" customHeight="1">
      <c r="B853" s="139"/>
      <c r="C853" s="147"/>
      <c r="D853" s="147"/>
    </row>
    <row r="854" spans="2:12" ht="21" customHeight="1">
      <c r="B854" s="139"/>
      <c r="C854" s="147"/>
      <c r="D854" s="147"/>
    </row>
    <row r="855" spans="2:12" ht="21" customHeight="1">
      <c r="B855" s="139"/>
      <c r="C855" s="147"/>
      <c r="D855" s="147"/>
    </row>
    <row r="856" spans="2:12" ht="21" customHeight="1">
      <c r="B856" s="139"/>
      <c r="C856" s="147"/>
      <c r="D856" s="147"/>
    </row>
    <row r="857" spans="2:12" ht="21" customHeight="1">
      <c r="B857" s="139"/>
      <c r="C857" s="147"/>
      <c r="D857" s="147"/>
      <c r="F857" s="114" t="s">
        <v>516</v>
      </c>
      <c r="H857" s="280">
        <f>開票立会人入力シート!K25</f>
        <v>0</v>
      </c>
    </row>
    <row r="858" spans="2:12" ht="21" customHeight="1">
      <c r="B858" s="139"/>
      <c r="C858" s="147"/>
      <c r="D858" s="147"/>
    </row>
    <row r="859" spans="2:12" ht="21" customHeight="1">
      <c r="B859" s="139"/>
      <c r="C859" s="147"/>
      <c r="D859" s="147"/>
    </row>
    <row r="860" spans="2:12" ht="21" customHeight="1">
      <c r="B860" s="139"/>
      <c r="C860" s="147"/>
      <c r="D860" s="147"/>
    </row>
    <row r="861" spans="2:12" ht="21" customHeight="1">
      <c r="B861" s="139"/>
      <c r="C861" s="147"/>
      <c r="D861" s="147"/>
    </row>
    <row r="862" spans="2:12" ht="21" customHeight="1">
      <c r="B862" s="139"/>
      <c r="C862" s="147"/>
      <c r="D862" s="147"/>
      <c r="F862" s="114" t="s">
        <v>517</v>
      </c>
      <c r="H862" s="142">
        <f>開票立会人入力シート!G25</f>
        <v>0</v>
      </c>
      <c r="I862" s="281"/>
      <c r="J862" s="154">
        <f>開票立会人入力シート!I25</f>
        <v>0</v>
      </c>
      <c r="K862" s="148"/>
      <c r="L862" s="135"/>
    </row>
    <row r="863" spans="2:12" ht="21" customHeight="1">
      <c r="B863" s="139"/>
      <c r="C863" s="147"/>
      <c r="D863" s="147"/>
    </row>
    <row r="864" spans="2:12" ht="21" customHeight="1">
      <c r="B864" s="139"/>
      <c r="C864" s="147"/>
      <c r="D864" s="147"/>
    </row>
    <row r="865" spans="1:15" ht="21" customHeight="1">
      <c r="B865" s="139"/>
      <c r="C865" s="147"/>
      <c r="D865" s="147"/>
    </row>
    <row r="868" spans="1:15" ht="21" customHeight="1">
      <c r="B868" s="114" t="s">
        <v>527</v>
      </c>
      <c r="D868" s="687">
        <f>入力シート!C8</f>
        <v>0</v>
      </c>
      <c r="E868" s="687"/>
      <c r="F868" s="154">
        <f>入力シート!C10</f>
        <v>0</v>
      </c>
      <c r="H868" s="140" t="s">
        <v>498</v>
      </c>
    </row>
    <row r="870" spans="1:15" ht="21" customHeight="1">
      <c r="D870" s="133"/>
      <c r="E870" s="133"/>
      <c r="F870" s="134"/>
      <c r="G870" s="133"/>
      <c r="I870" s="681"/>
      <c r="J870" s="681"/>
      <c r="K870" s="682"/>
      <c r="L870" s="682"/>
    </row>
    <row r="871" spans="1:15" ht="21" customHeight="1">
      <c r="D871" s="133"/>
      <c r="E871" s="133"/>
      <c r="F871" s="134"/>
      <c r="G871" s="133"/>
      <c r="I871" s="135"/>
      <c r="J871" s="135"/>
      <c r="K871" s="136"/>
      <c r="L871" s="136"/>
    </row>
    <row r="872" spans="1:15" ht="21" customHeight="1">
      <c r="D872" s="133"/>
      <c r="E872" s="133"/>
      <c r="F872" s="134"/>
      <c r="G872" s="133"/>
      <c r="I872" s="135"/>
      <c r="J872" s="135"/>
      <c r="K872" s="136"/>
      <c r="L872" s="136"/>
    </row>
    <row r="873" spans="1:15" ht="21" customHeight="1">
      <c r="D873" s="133"/>
      <c r="E873" s="133"/>
      <c r="F873" s="134"/>
      <c r="G873" s="133"/>
      <c r="I873" s="135"/>
      <c r="J873" s="135"/>
      <c r="K873" s="136"/>
      <c r="L873" s="136"/>
    </row>
    <row r="874" spans="1:15" ht="21" customHeight="1">
      <c r="A874" s="137"/>
    </row>
    <row r="875" spans="1:15" ht="21" customHeight="1">
      <c r="O875" s="138" t="s">
        <v>438</v>
      </c>
    </row>
    <row r="879" spans="1:15" ht="21" customHeight="1">
      <c r="A879" s="671" t="s">
        <v>549</v>
      </c>
      <c r="B879" s="671"/>
      <c r="C879" s="671"/>
      <c r="D879" s="671"/>
      <c r="E879" s="671"/>
      <c r="F879" s="671"/>
      <c r="G879" s="671"/>
      <c r="H879" s="671"/>
      <c r="I879" s="671"/>
      <c r="J879" s="671"/>
      <c r="K879" s="671"/>
      <c r="L879" s="671"/>
      <c r="M879" s="671"/>
      <c r="N879" s="671"/>
    </row>
    <row r="884" spans="1:11" ht="21" customHeight="1">
      <c r="A884" s="289" t="s">
        <v>931</v>
      </c>
    </row>
    <row r="885" spans="1:11" ht="21" customHeight="1">
      <c r="A885" s="289" t="s">
        <v>928</v>
      </c>
      <c r="H885" s="146"/>
      <c r="J885" s="146"/>
      <c r="K885" s="146"/>
    </row>
    <row r="886" spans="1:11" ht="21" customHeight="1">
      <c r="H886" s="146"/>
      <c r="I886" s="146"/>
      <c r="J886" s="146"/>
      <c r="K886" s="146"/>
    </row>
    <row r="887" spans="1:11" ht="21" customHeight="1">
      <c r="H887" s="146"/>
      <c r="J887" s="146"/>
    </row>
    <row r="890" spans="1:11" ht="21" customHeight="1">
      <c r="B890" s="685" t="str">
        <f>開票立会人入力シート!F26</f>
        <v>令和-118年1月0日</v>
      </c>
      <c r="C890" s="686"/>
      <c r="D890" s="686"/>
    </row>
    <row r="891" spans="1:11" ht="21" customHeight="1">
      <c r="B891" s="139"/>
      <c r="C891" s="147"/>
      <c r="D891" s="147"/>
    </row>
    <row r="892" spans="1:11" ht="21" customHeight="1">
      <c r="B892" s="139"/>
      <c r="C892" s="147"/>
      <c r="D892" s="147"/>
    </row>
    <row r="893" spans="1:11" ht="21" customHeight="1">
      <c r="B893" s="139"/>
      <c r="C893" s="147"/>
      <c r="D893" s="147"/>
    </row>
    <row r="894" spans="1:11" ht="21" customHeight="1">
      <c r="B894" s="139"/>
      <c r="C894" s="147"/>
      <c r="D894" s="147"/>
    </row>
    <row r="895" spans="1:11" ht="21" customHeight="1">
      <c r="B895" s="139"/>
      <c r="C895" s="147"/>
      <c r="D895" s="147"/>
      <c r="F895" s="114" t="s">
        <v>516</v>
      </c>
      <c r="H895" s="280">
        <f>開票立会人入力シート!K26</f>
        <v>0</v>
      </c>
    </row>
    <row r="896" spans="1:11" ht="21" customHeight="1">
      <c r="B896" s="139"/>
      <c r="C896" s="147"/>
      <c r="D896" s="147"/>
    </row>
    <row r="897" spans="1:12" ht="21" customHeight="1">
      <c r="B897" s="139"/>
      <c r="C897" s="147"/>
      <c r="D897" s="147"/>
    </row>
    <row r="898" spans="1:12" ht="21" customHeight="1">
      <c r="B898" s="139"/>
      <c r="C898" s="147"/>
      <c r="D898" s="147"/>
    </row>
    <row r="899" spans="1:12" ht="21" customHeight="1">
      <c r="B899" s="139"/>
      <c r="C899" s="147"/>
      <c r="D899" s="147"/>
    </row>
    <row r="900" spans="1:12" ht="21" customHeight="1">
      <c r="B900" s="139"/>
      <c r="C900" s="147"/>
      <c r="D900" s="147"/>
      <c r="F900" s="114" t="s">
        <v>517</v>
      </c>
      <c r="H900" s="142">
        <f>開票立会人入力シート!G26</f>
        <v>0</v>
      </c>
      <c r="I900" s="281"/>
      <c r="J900" s="154">
        <f>開票立会人入力シート!I26</f>
        <v>0</v>
      </c>
      <c r="K900" s="148"/>
      <c r="L900" s="135"/>
    </row>
    <row r="901" spans="1:12" ht="21" customHeight="1">
      <c r="B901" s="139"/>
      <c r="C901" s="147"/>
      <c r="D901" s="147"/>
    </row>
    <row r="902" spans="1:12" ht="21" customHeight="1">
      <c r="B902" s="139"/>
      <c r="C902" s="147"/>
      <c r="D902" s="147"/>
    </row>
    <row r="903" spans="1:12" ht="21" customHeight="1">
      <c r="B903" s="139"/>
      <c r="C903" s="147"/>
      <c r="D903" s="147"/>
    </row>
    <row r="906" spans="1:12" ht="21" customHeight="1">
      <c r="B906" s="114" t="s">
        <v>527</v>
      </c>
      <c r="D906" s="687">
        <f>入力シート!C8</f>
        <v>0</v>
      </c>
      <c r="E906" s="687"/>
      <c r="F906" s="154">
        <f>入力シート!C10</f>
        <v>0</v>
      </c>
      <c r="H906" s="140" t="s">
        <v>498</v>
      </c>
    </row>
    <row r="908" spans="1:12" ht="21" customHeight="1">
      <c r="D908" s="133"/>
      <c r="E908" s="133"/>
      <c r="F908" s="134"/>
      <c r="G908" s="133"/>
      <c r="I908" s="681"/>
      <c r="J908" s="681"/>
      <c r="K908" s="682"/>
      <c r="L908" s="682"/>
    </row>
    <row r="909" spans="1:12" ht="21" customHeight="1">
      <c r="D909" s="133"/>
      <c r="E909" s="133"/>
      <c r="F909" s="134"/>
      <c r="G909" s="133"/>
      <c r="I909" s="135"/>
      <c r="J909" s="135"/>
      <c r="K909" s="136"/>
      <c r="L909" s="136"/>
    </row>
    <row r="910" spans="1:12" ht="21" customHeight="1">
      <c r="D910" s="133"/>
      <c r="E910" s="133"/>
      <c r="F910" s="134"/>
      <c r="G910" s="133"/>
      <c r="I910" s="135"/>
      <c r="J910" s="135"/>
      <c r="K910" s="136"/>
      <c r="L910" s="136"/>
    </row>
    <row r="911" spans="1:12" ht="21" customHeight="1">
      <c r="D911" s="133"/>
      <c r="E911" s="133"/>
      <c r="F911" s="134"/>
      <c r="G911" s="133"/>
      <c r="I911" s="135"/>
      <c r="J911" s="135"/>
      <c r="K911" s="136"/>
      <c r="L911" s="136"/>
    </row>
    <row r="912" spans="1:12" ht="21" customHeight="1">
      <c r="A912" s="137"/>
    </row>
    <row r="913" spans="1:15" ht="21" customHeight="1">
      <c r="O913" s="138" t="s">
        <v>438</v>
      </c>
    </row>
    <row r="917" spans="1:15" ht="21" customHeight="1">
      <c r="A917" s="671" t="s">
        <v>549</v>
      </c>
      <c r="B917" s="671"/>
      <c r="C917" s="671"/>
      <c r="D917" s="671"/>
      <c r="E917" s="671"/>
      <c r="F917" s="671"/>
      <c r="G917" s="671"/>
      <c r="H917" s="671"/>
      <c r="I917" s="671"/>
      <c r="J917" s="671"/>
      <c r="K917" s="671"/>
      <c r="L917" s="671"/>
      <c r="M917" s="671"/>
      <c r="N917" s="671"/>
    </row>
    <row r="922" spans="1:15" ht="21" customHeight="1">
      <c r="A922" s="289" t="s">
        <v>931</v>
      </c>
    </row>
    <row r="923" spans="1:15" ht="21" customHeight="1">
      <c r="A923" s="289" t="s">
        <v>928</v>
      </c>
      <c r="H923" s="146"/>
      <c r="J923" s="146"/>
      <c r="K923" s="146"/>
    </row>
    <row r="924" spans="1:15" ht="21" customHeight="1">
      <c r="H924" s="146"/>
      <c r="I924" s="146"/>
      <c r="J924" s="146"/>
      <c r="K924" s="146"/>
    </row>
    <row r="925" spans="1:15" ht="21" customHeight="1">
      <c r="H925" s="146"/>
      <c r="J925" s="146"/>
    </row>
    <row r="928" spans="1:15" ht="21" customHeight="1">
      <c r="B928" s="685" t="str">
        <f>開票立会人入力シート!F27</f>
        <v>令和-118年1月0日</v>
      </c>
      <c r="C928" s="686"/>
      <c r="D928" s="686"/>
    </row>
    <row r="929" spans="2:12" ht="21" customHeight="1">
      <c r="B929" s="139"/>
      <c r="C929" s="147"/>
      <c r="D929" s="147"/>
    </row>
    <row r="930" spans="2:12" ht="21" customHeight="1">
      <c r="B930" s="139"/>
      <c r="C930" s="147"/>
      <c r="D930" s="147"/>
    </row>
    <row r="931" spans="2:12" ht="21" customHeight="1">
      <c r="B931" s="139"/>
      <c r="C931" s="147"/>
      <c r="D931" s="147"/>
    </row>
    <row r="932" spans="2:12" ht="21" customHeight="1">
      <c r="B932" s="139"/>
      <c r="C932" s="147"/>
      <c r="D932" s="147"/>
    </row>
    <row r="933" spans="2:12" ht="21" customHeight="1">
      <c r="B933" s="139"/>
      <c r="C933" s="147"/>
      <c r="D933" s="147"/>
      <c r="F933" s="114" t="s">
        <v>516</v>
      </c>
      <c r="H933" s="280">
        <f>開票立会人入力シート!K27</f>
        <v>0</v>
      </c>
    </row>
    <row r="934" spans="2:12" ht="21" customHeight="1">
      <c r="B934" s="139"/>
      <c r="C934" s="147"/>
      <c r="D934" s="147"/>
    </row>
    <row r="935" spans="2:12" ht="21" customHeight="1">
      <c r="B935" s="139"/>
      <c r="C935" s="147"/>
      <c r="D935" s="147"/>
    </row>
    <row r="936" spans="2:12" ht="21" customHeight="1">
      <c r="B936" s="139"/>
      <c r="C936" s="147"/>
      <c r="D936" s="147"/>
    </row>
    <row r="937" spans="2:12" ht="21" customHeight="1">
      <c r="B937" s="139"/>
      <c r="C937" s="147"/>
      <c r="D937" s="147"/>
    </row>
    <row r="938" spans="2:12" ht="21" customHeight="1">
      <c r="B938" s="139"/>
      <c r="C938" s="147"/>
      <c r="D938" s="147"/>
      <c r="F938" s="114" t="s">
        <v>517</v>
      </c>
      <c r="H938" s="142">
        <f>開票立会人入力シート!G27</f>
        <v>0</v>
      </c>
      <c r="I938" s="281"/>
      <c r="J938" s="154">
        <f>開票立会人入力シート!I27</f>
        <v>0</v>
      </c>
      <c r="K938" s="148"/>
      <c r="L938" s="135"/>
    </row>
    <row r="939" spans="2:12" ht="21" customHeight="1">
      <c r="B939" s="139"/>
      <c r="C939" s="147"/>
      <c r="D939" s="147"/>
    </row>
    <row r="940" spans="2:12" ht="21" customHeight="1">
      <c r="B940" s="139"/>
      <c r="C940" s="147"/>
      <c r="D940" s="147"/>
    </row>
    <row r="941" spans="2:12" ht="21" customHeight="1">
      <c r="B941" s="139"/>
      <c r="C941" s="147"/>
      <c r="D941" s="147"/>
    </row>
    <row r="944" spans="2:12" ht="21" customHeight="1">
      <c r="B944" s="114" t="s">
        <v>527</v>
      </c>
      <c r="D944" s="687">
        <f>入力シート!C8</f>
        <v>0</v>
      </c>
      <c r="E944" s="687"/>
      <c r="F944" s="154">
        <f>入力シート!C10</f>
        <v>0</v>
      </c>
      <c r="H944" s="140" t="s">
        <v>498</v>
      </c>
    </row>
    <row r="946" spans="1:15" ht="21" customHeight="1">
      <c r="D946" s="133"/>
      <c r="E946" s="133"/>
      <c r="F946" s="134"/>
      <c r="G946" s="133"/>
      <c r="I946" s="681"/>
      <c r="J946" s="681"/>
      <c r="K946" s="682"/>
      <c r="L946" s="682"/>
    </row>
    <row r="947" spans="1:15" ht="21" customHeight="1">
      <c r="D947" s="133"/>
      <c r="E947" s="133"/>
      <c r="F947" s="134"/>
      <c r="G947" s="133"/>
      <c r="I947" s="135"/>
      <c r="J947" s="135"/>
      <c r="K947" s="136"/>
      <c r="L947" s="136"/>
    </row>
    <row r="948" spans="1:15" ht="21" customHeight="1">
      <c r="D948" s="133"/>
      <c r="E948" s="133"/>
      <c r="F948" s="134"/>
      <c r="G948" s="133"/>
      <c r="I948" s="135"/>
      <c r="J948" s="135"/>
      <c r="K948" s="136"/>
      <c r="L948" s="136"/>
    </row>
    <row r="949" spans="1:15" ht="21" customHeight="1">
      <c r="D949" s="133"/>
      <c r="E949" s="133"/>
      <c r="F949" s="134"/>
      <c r="G949" s="133"/>
      <c r="I949" s="135"/>
      <c r="J949" s="135"/>
      <c r="K949" s="136"/>
      <c r="L949" s="136"/>
    </row>
    <row r="950" spans="1:15" ht="21" customHeight="1">
      <c r="A950" s="137"/>
    </row>
    <row r="951" spans="1:15" ht="21" customHeight="1">
      <c r="O951" s="138" t="s">
        <v>438</v>
      </c>
    </row>
    <row r="955" spans="1:15" ht="21" customHeight="1">
      <c r="A955" s="671" t="s">
        <v>549</v>
      </c>
      <c r="B955" s="671"/>
      <c r="C955" s="671"/>
      <c r="D955" s="671"/>
      <c r="E955" s="671"/>
      <c r="F955" s="671"/>
      <c r="G955" s="671"/>
      <c r="H955" s="671"/>
      <c r="I955" s="671"/>
      <c r="J955" s="671"/>
      <c r="K955" s="671"/>
      <c r="L955" s="671"/>
      <c r="M955" s="671"/>
      <c r="N955" s="671"/>
    </row>
    <row r="960" spans="1:15" ht="21" customHeight="1">
      <c r="A960" s="289" t="s">
        <v>931</v>
      </c>
    </row>
    <row r="961" spans="1:12" ht="21" customHeight="1">
      <c r="A961" s="289" t="s">
        <v>928</v>
      </c>
      <c r="H961" s="146"/>
      <c r="J961" s="146"/>
      <c r="K961" s="146"/>
    </row>
    <row r="962" spans="1:12" ht="21" customHeight="1">
      <c r="H962" s="146"/>
      <c r="I962" s="146"/>
      <c r="J962" s="146"/>
      <c r="K962" s="146"/>
    </row>
    <row r="963" spans="1:12" ht="21" customHeight="1">
      <c r="H963" s="146"/>
      <c r="J963" s="146"/>
    </row>
    <row r="966" spans="1:12" ht="21" customHeight="1">
      <c r="B966" s="685" t="str">
        <f>開票立会人入力シート!F28</f>
        <v>令和-118年1月0日</v>
      </c>
      <c r="C966" s="686"/>
      <c r="D966" s="686"/>
    </row>
    <row r="967" spans="1:12" ht="21" customHeight="1">
      <c r="B967" s="139"/>
      <c r="C967" s="147"/>
      <c r="D967" s="147"/>
    </row>
    <row r="968" spans="1:12" ht="21" customHeight="1">
      <c r="B968" s="139"/>
      <c r="C968" s="147"/>
      <c r="D968" s="147"/>
    </row>
    <row r="969" spans="1:12" ht="21" customHeight="1">
      <c r="B969" s="139"/>
      <c r="C969" s="147"/>
      <c r="D969" s="147"/>
    </row>
    <row r="970" spans="1:12" ht="21" customHeight="1">
      <c r="B970" s="139"/>
      <c r="C970" s="147"/>
      <c r="D970" s="147"/>
    </row>
    <row r="971" spans="1:12" ht="21" customHeight="1">
      <c r="B971" s="139"/>
      <c r="C971" s="147"/>
      <c r="D971" s="147"/>
      <c r="F971" s="114" t="s">
        <v>516</v>
      </c>
      <c r="H971" s="280">
        <f>開票立会人入力シート!K28</f>
        <v>0</v>
      </c>
    </row>
    <row r="972" spans="1:12" ht="21" customHeight="1">
      <c r="B972" s="139"/>
      <c r="C972" s="147"/>
      <c r="D972" s="147"/>
    </row>
    <row r="973" spans="1:12" ht="21" customHeight="1">
      <c r="B973" s="139"/>
      <c r="C973" s="147"/>
      <c r="D973" s="147"/>
    </row>
    <row r="974" spans="1:12" ht="21" customHeight="1">
      <c r="B974" s="139"/>
      <c r="C974" s="147"/>
      <c r="D974" s="147"/>
    </row>
    <row r="975" spans="1:12" ht="21" customHeight="1">
      <c r="B975" s="139"/>
      <c r="C975" s="147"/>
      <c r="D975" s="147"/>
    </row>
    <row r="976" spans="1:12" ht="21" customHeight="1">
      <c r="B976" s="139"/>
      <c r="C976" s="147"/>
      <c r="D976" s="147"/>
      <c r="F976" s="114" t="s">
        <v>517</v>
      </c>
      <c r="H976" s="142">
        <f>開票立会人入力シート!G28</f>
        <v>0</v>
      </c>
      <c r="I976" s="281"/>
      <c r="J976" s="154">
        <f>開票立会人入力シート!I28</f>
        <v>0</v>
      </c>
      <c r="K976" s="148"/>
      <c r="L976" s="135"/>
    </row>
    <row r="977" spans="1:15" ht="21" customHeight="1">
      <c r="B977" s="139"/>
      <c r="C977" s="147"/>
      <c r="D977" s="147"/>
    </row>
    <row r="978" spans="1:15" ht="21" customHeight="1">
      <c r="B978" s="139"/>
      <c r="C978" s="147"/>
      <c r="D978" s="147"/>
    </row>
    <row r="979" spans="1:15" ht="21" customHeight="1">
      <c r="B979" s="139"/>
      <c r="C979" s="147"/>
      <c r="D979" s="147"/>
    </row>
    <row r="982" spans="1:15" ht="21" customHeight="1">
      <c r="B982" s="114" t="s">
        <v>527</v>
      </c>
      <c r="D982" s="687">
        <f>入力シート!C8</f>
        <v>0</v>
      </c>
      <c r="E982" s="687"/>
      <c r="F982" s="154">
        <f>入力シート!C10</f>
        <v>0</v>
      </c>
      <c r="H982" s="140" t="s">
        <v>498</v>
      </c>
    </row>
    <row r="984" spans="1:15" ht="21" customHeight="1">
      <c r="D984" s="133"/>
      <c r="E984" s="133"/>
      <c r="F984" s="134"/>
      <c r="G984" s="133"/>
      <c r="I984" s="681"/>
      <c r="J984" s="681"/>
      <c r="K984" s="682"/>
      <c r="L984" s="682"/>
    </row>
    <row r="985" spans="1:15" ht="21" customHeight="1">
      <c r="D985" s="133"/>
      <c r="E985" s="133"/>
      <c r="F985" s="134"/>
      <c r="G985" s="133"/>
      <c r="I985" s="135"/>
      <c r="J985" s="135"/>
      <c r="K985" s="136"/>
      <c r="L985" s="136"/>
    </row>
    <row r="986" spans="1:15" ht="21" customHeight="1">
      <c r="D986" s="133"/>
      <c r="E986" s="133"/>
      <c r="F986" s="134"/>
      <c r="G986" s="133"/>
      <c r="I986" s="135"/>
      <c r="J986" s="135"/>
      <c r="K986" s="136"/>
      <c r="L986" s="136"/>
    </row>
    <row r="987" spans="1:15" ht="21" customHeight="1">
      <c r="D987" s="133"/>
      <c r="E987" s="133"/>
      <c r="F987" s="134"/>
      <c r="G987" s="133"/>
      <c r="I987" s="135"/>
      <c r="J987" s="135"/>
      <c r="K987" s="136"/>
      <c r="L987" s="136"/>
    </row>
    <row r="988" spans="1:15" ht="21" customHeight="1">
      <c r="A988" s="137"/>
    </row>
    <row r="989" spans="1:15" ht="21" customHeight="1">
      <c r="O989" s="138" t="s">
        <v>438</v>
      </c>
    </row>
    <row r="993" spans="1:14" ht="21" customHeight="1">
      <c r="A993" s="671" t="s">
        <v>549</v>
      </c>
      <c r="B993" s="671"/>
      <c r="C993" s="671"/>
      <c r="D993" s="671"/>
      <c r="E993" s="671"/>
      <c r="F993" s="671"/>
      <c r="G993" s="671"/>
      <c r="H993" s="671"/>
      <c r="I993" s="671"/>
      <c r="J993" s="671"/>
      <c r="K993" s="671"/>
      <c r="L993" s="671"/>
      <c r="M993" s="671"/>
      <c r="N993" s="671"/>
    </row>
    <row r="998" spans="1:14" ht="21" customHeight="1">
      <c r="A998" s="289" t="s">
        <v>931</v>
      </c>
    </row>
    <row r="999" spans="1:14" ht="21" customHeight="1">
      <c r="A999" s="289" t="s">
        <v>928</v>
      </c>
      <c r="H999" s="146"/>
      <c r="J999" s="146"/>
      <c r="K999" s="146"/>
    </row>
    <row r="1000" spans="1:14" ht="21" customHeight="1">
      <c r="H1000" s="146"/>
      <c r="I1000" s="146"/>
      <c r="J1000" s="146"/>
      <c r="K1000" s="146"/>
    </row>
    <row r="1001" spans="1:14" ht="21" customHeight="1">
      <c r="H1001" s="146"/>
      <c r="J1001" s="146"/>
    </row>
    <row r="1004" spans="1:14" ht="21" customHeight="1">
      <c r="B1004" s="685" t="str">
        <f>開票立会人入力シート!F29</f>
        <v>令和-118年1月0日</v>
      </c>
      <c r="C1004" s="686"/>
      <c r="D1004" s="686"/>
    </row>
    <row r="1005" spans="1:14" ht="21" customHeight="1">
      <c r="B1005" s="139"/>
      <c r="C1005" s="147"/>
      <c r="D1005" s="147"/>
    </row>
    <row r="1006" spans="1:14" ht="21" customHeight="1">
      <c r="B1006" s="139"/>
      <c r="C1006" s="147"/>
      <c r="D1006" s="147"/>
    </row>
    <row r="1007" spans="1:14" ht="21" customHeight="1">
      <c r="B1007" s="139"/>
      <c r="C1007" s="147"/>
      <c r="D1007" s="147"/>
    </row>
    <row r="1008" spans="1:14" ht="21" customHeight="1">
      <c r="B1008" s="139"/>
      <c r="C1008" s="147"/>
      <c r="D1008" s="147"/>
    </row>
    <row r="1009" spans="2:12" ht="21" customHeight="1">
      <c r="B1009" s="139"/>
      <c r="C1009" s="147"/>
      <c r="D1009" s="147"/>
      <c r="F1009" s="114" t="s">
        <v>516</v>
      </c>
      <c r="H1009" s="280">
        <f>開票立会人入力シート!K29</f>
        <v>0</v>
      </c>
    </row>
    <row r="1010" spans="2:12" ht="21" customHeight="1">
      <c r="B1010" s="139"/>
      <c r="C1010" s="147"/>
      <c r="D1010" s="147"/>
    </row>
    <row r="1011" spans="2:12" ht="21" customHeight="1">
      <c r="B1011" s="139"/>
      <c r="C1011" s="147"/>
      <c r="D1011" s="147"/>
    </row>
    <row r="1012" spans="2:12" ht="21" customHeight="1">
      <c r="B1012" s="139"/>
      <c r="C1012" s="147"/>
      <c r="D1012" s="147"/>
    </row>
    <row r="1013" spans="2:12" ht="21" customHeight="1">
      <c r="B1013" s="139"/>
      <c r="C1013" s="147"/>
      <c r="D1013" s="147"/>
    </row>
    <row r="1014" spans="2:12" ht="21" customHeight="1">
      <c r="B1014" s="139"/>
      <c r="C1014" s="147"/>
      <c r="D1014" s="147"/>
      <c r="F1014" s="114" t="s">
        <v>517</v>
      </c>
      <c r="H1014" s="142">
        <f>開票立会人入力シート!G29</f>
        <v>0</v>
      </c>
      <c r="I1014" s="281"/>
      <c r="J1014" s="154">
        <f>開票立会人入力シート!I29</f>
        <v>0</v>
      </c>
      <c r="K1014" s="148"/>
      <c r="L1014" s="135"/>
    </row>
    <row r="1015" spans="2:12" ht="21" customHeight="1">
      <c r="B1015" s="139"/>
      <c r="C1015" s="147"/>
      <c r="D1015" s="147"/>
    </row>
    <row r="1016" spans="2:12" ht="21" customHeight="1">
      <c r="B1016" s="139"/>
      <c r="C1016" s="147"/>
      <c r="D1016" s="147"/>
    </row>
    <row r="1017" spans="2:12" ht="21" customHeight="1">
      <c r="B1017" s="139"/>
      <c r="C1017" s="147"/>
      <c r="D1017" s="147"/>
    </row>
    <row r="1020" spans="2:12" ht="21" customHeight="1">
      <c r="B1020" s="114" t="s">
        <v>527</v>
      </c>
      <c r="D1020" s="687">
        <f>入力シート!C8</f>
        <v>0</v>
      </c>
      <c r="E1020" s="687"/>
      <c r="F1020" s="154">
        <f>入力シート!C10</f>
        <v>0</v>
      </c>
      <c r="H1020" s="140" t="s">
        <v>498</v>
      </c>
    </row>
    <row r="1022" spans="2:12" ht="21" customHeight="1">
      <c r="D1022" s="133"/>
      <c r="E1022" s="133"/>
      <c r="F1022" s="134"/>
      <c r="G1022" s="133"/>
      <c r="I1022" s="681"/>
      <c r="J1022" s="681"/>
      <c r="K1022" s="682"/>
      <c r="L1022" s="682"/>
    </row>
    <row r="1023" spans="2:12" ht="21" customHeight="1">
      <c r="D1023" s="133"/>
      <c r="E1023" s="133"/>
      <c r="F1023" s="134"/>
      <c r="G1023" s="133"/>
      <c r="I1023" s="135"/>
      <c r="J1023" s="135"/>
      <c r="K1023" s="136"/>
      <c r="L1023" s="136"/>
    </row>
    <row r="1024" spans="2:12" ht="21" customHeight="1">
      <c r="D1024" s="133"/>
      <c r="E1024" s="133"/>
      <c r="F1024" s="134"/>
      <c r="G1024" s="133"/>
      <c r="I1024" s="135"/>
      <c r="J1024" s="135"/>
      <c r="K1024" s="136"/>
      <c r="L1024" s="136"/>
    </row>
    <row r="1025" spans="1:15" ht="21" customHeight="1">
      <c r="D1025" s="133"/>
      <c r="E1025" s="133"/>
      <c r="F1025" s="134"/>
      <c r="G1025" s="133"/>
      <c r="I1025" s="135"/>
      <c r="J1025" s="135"/>
      <c r="K1025" s="136"/>
      <c r="L1025" s="136"/>
    </row>
    <row r="1026" spans="1:15" ht="21" customHeight="1">
      <c r="A1026" s="137"/>
    </row>
    <row r="1027" spans="1:15" ht="21" customHeight="1">
      <c r="O1027" s="138" t="s">
        <v>438</v>
      </c>
    </row>
    <row r="1031" spans="1:15" ht="21" customHeight="1">
      <c r="A1031" s="671" t="s">
        <v>549</v>
      </c>
      <c r="B1031" s="671"/>
      <c r="C1031" s="671"/>
      <c r="D1031" s="671"/>
      <c r="E1031" s="671"/>
      <c r="F1031" s="671"/>
      <c r="G1031" s="671"/>
      <c r="H1031" s="671"/>
      <c r="I1031" s="671"/>
      <c r="J1031" s="671"/>
      <c r="K1031" s="671"/>
      <c r="L1031" s="671"/>
      <c r="M1031" s="671"/>
      <c r="N1031" s="671"/>
    </row>
    <row r="1036" spans="1:15" ht="21" customHeight="1">
      <c r="A1036" s="289" t="s">
        <v>931</v>
      </c>
    </row>
    <row r="1037" spans="1:15" ht="21" customHeight="1">
      <c r="A1037" s="289" t="s">
        <v>928</v>
      </c>
      <c r="H1037" s="146"/>
      <c r="J1037" s="146"/>
      <c r="K1037" s="146"/>
    </row>
    <row r="1038" spans="1:15" ht="21" customHeight="1">
      <c r="H1038" s="146"/>
      <c r="I1038" s="146"/>
      <c r="J1038" s="146"/>
      <c r="K1038" s="146"/>
    </row>
    <row r="1039" spans="1:15" ht="21" customHeight="1">
      <c r="H1039" s="146"/>
      <c r="J1039" s="146"/>
    </row>
    <row r="1042" spans="2:12" ht="21" customHeight="1">
      <c r="B1042" s="685" t="str">
        <f>開票立会人入力シート!F30</f>
        <v>令和-118年1月0日</v>
      </c>
      <c r="C1042" s="686"/>
      <c r="D1042" s="686"/>
    </row>
    <row r="1043" spans="2:12" ht="21" customHeight="1">
      <c r="B1043" s="139"/>
      <c r="C1043" s="147"/>
      <c r="D1043" s="147"/>
    </row>
    <row r="1044" spans="2:12" ht="21" customHeight="1">
      <c r="B1044" s="139"/>
      <c r="C1044" s="147"/>
      <c r="D1044" s="147"/>
    </row>
    <row r="1045" spans="2:12" ht="21" customHeight="1">
      <c r="B1045" s="139"/>
      <c r="C1045" s="147"/>
      <c r="D1045" s="147"/>
    </row>
    <row r="1046" spans="2:12" ht="21" customHeight="1">
      <c r="B1046" s="139"/>
      <c r="C1046" s="147"/>
      <c r="D1046" s="147"/>
    </row>
    <row r="1047" spans="2:12" ht="21" customHeight="1">
      <c r="B1047" s="139"/>
      <c r="C1047" s="147"/>
      <c r="D1047" s="147"/>
      <c r="F1047" s="114" t="s">
        <v>516</v>
      </c>
      <c r="H1047" s="280">
        <f>開票立会人入力シート!K30</f>
        <v>0</v>
      </c>
    </row>
    <row r="1048" spans="2:12" ht="21" customHeight="1">
      <c r="B1048" s="139"/>
      <c r="C1048" s="147"/>
      <c r="D1048" s="147"/>
    </row>
    <row r="1049" spans="2:12" ht="21" customHeight="1">
      <c r="B1049" s="139"/>
      <c r="C1049" s="147"/>
      <c r="D1049" s="147"/>
    </row>
    <row r="1050" spans="2:12" ht="21" customHeight="1">
      <c r="B1050" s="139"/>
      <c r="C1050" s="147"/>
      <c r="D1050" s="147"/>
    </row>
    <row r="1051" spans="2:12" ht="21" customHeight="1">
      <c r="B1051" s="139"/>
      <c r="C1051" s="147"/>
      <c r="D1051" s="147"/>
    </row>
    <row r="1052" spans="2:12" ht="21" customHeight="1">
      <c r="B1052" s="139"/>
      <c r="C1052" s="147"/>
      <c r="D1052" s="147"/>
      <c r="F1052" s="114" t="s">
        <v>517</v>
      </c>
      <c r="H1052" s="142">
        <f>開票立会人入力シート!G30</f>
        <v>0</v>
      </c>
      <c r="I1052" s="281"/>
      <c r="J1052" s="154">
        <f>開票立会人入力シート!I30</f>
        <v>0</v>
      </c>
      <c r="K1052" s="148"/>
      <c r="L1052" s="135"/>
    </row>
    <row r="1053" spans="2:12" ht="21" customHeight="1">
      <c r="B1053" s="139"/>
      <c r="C1053" s="147"/>
      <c r="D1053" s="147"/>
    </row>
    <row r="1054" spans="2:12" ht="21" customHeight="1">
      <c r="B1054" s="139"/>
      <c r="C1054" s="147"/>
      <c r="D1054" s="147"/>
    </row>
    <row r="1055" spans="2:12" ht="21" customHeight="1">
      <c r="B1055" s="139"/>
      <c r="C1055" s="147"/>
      <c r="D1055" s="147"/>
    </row>
    <row r="1058" spans="1:15" ht="21" customHeight="1">
      <c r="B1058" s="114" t="s">
        <v>527</v>
      </c>
      <c r="D1058" s="687">
        <f>入力シート!C8</f>
        <v>0</v>
      </c>
      <c r="E1058" s="687"/>
      <c r="F1058" s="154">
        <f>入力シート!C10</f>
        <v>0</v>
      </c>
      <c r="H1058" s="140" t="s">
        <v>498</v>
      </c>
    </row>
    <row r="1060" spans="1:15" ht="21" customHeight="1">
      <c r="D1060" s="133"/>
      <c r="E1060" s="133"/>
      <c r="F1060" s="134"/>
      <c r="G1060" s="133"/>
      <c r="I1060" s="681"/>
      <c r="J1060" s="681"/>
      <c r="K1060" s="682"/>
      <c r="L1060" s="682"/>
    </row>
    <row r="1061" spans="1:15" ht="21" customHeight="1">
      <c r="D1061" s="133"/>
      <c r="E1061" s="133"/>
      <c r="F1061" s="134"/>
      <c r="G1061" s="133"/>
      <c r="I1061" s="135"/>
      <c r="J1061" s="135"/>
      <c r="K1061" s="136"/>
      <c r="L1061" s="136"/>
    </row>
    <row r="1062" spans="1:15" ht="21" customHeight="1">
      <c r="D1062" s="133"/>
      <c r="E1062" s="133"/>
      <c r="F1062" s="134"/>
      <c r="G1062" s="133"/>
      <c r="I1062" s="135"/>
      <c r="J1062" s="135"/>
      <c r="K1062" s="136"/>
      <c r="L1062" s="136"/>
    </row>
    <row r="1063" spans="1:15" ht="21" customHeight="1">
      <c r="D1063" s="133"/>
      <c r="E1063" s="133"/>
      <c r="F1063" s="134"/>
      <c r="G1063" s="133"/>
      <c r="I1063" s="135"/>
      <c r="J1063" s="135"/>
      <c r="K1063" s="136"/>
      <c r="L1063" s="136"/>
    </row>
    <row r="1064" spans="1:15" ht="21" customHeight="1">
      <c r="A1064" s="137"/>
    </row>
    <row r="1065" spans="1:15" ht="21" customHeight="1">
      <c r="O1065" s="138" t="s">
        <v>438</v>
      </c>
    </row>
    <row r="1069" spans="1:15" ht="21" customHeight="1">
      <c r="A1069" s="671" t="s">
        <v>549</v>
      </c>
      <c r="B1069" s="671"/>
      <c r="C1069" s="671"/>
      <c r="D1069" s="671"/>
      <c r="E1069" s="671"/>
      <c r="F1069" s="671"/>
      <c r="G1069" s="671"/>
      <c r="H1069" s="671"/>
      <c r="I1069" s="671"/>
      <c r="J1069" s="671"/>
      <c r="K1069" s="671"/>
      <c r="L1069" s="671"/>
      <c r="M1069" s="671"/>
      <c r="N1069" s="671"/>
    </row>
    <row r="1074" spans="1:11" ht="21" customHeight="1">
      <c r="A1074" s="289" t="s">
        <v>931</v>
      </c>
    </row>
    <row r="1075" spans="1:11" ht="21" customHeight="1">
      <c r="A1075" s="289" t="s">
        <v>928</v>
      </c>
      <c r="H1075" s="146"/>
      <c r="J1075" s="146"/>
      <c r="K1075" s="146"/>
    </row>
    <row r="1076" spans="1:11" ht="21" customHeight="1">
      <c r="H1076" s="146"/>
      <c r="I1076" s="146"/>
      <c r="J1076" s="146"/>
      <c r="K1076" s="146"/>
    </row>
    <row r="1077" spans="1:11" ht="21" customHeight="1">
      <c r="H1077" s="146"/>
      <c r="J1077" s="146"/>
    </row>
    <row r="1080" spans="1:11" ht="21" customHeight="1">
      <c r="B1080" s="685" t="str">
        <f>開票立会人入力シート!F31</f>
        <v>令和-118年1月0日</v>
      </c>
      <c r="C1080" s="686"/>
      <c r="D1080" s="686"/>
    </row>
    <row r="1081" spans="1:11" ht="21" customHeight="1">
      <c r="B1081" s="139"/>
      <c r="C1081" s="147"/>
      <c r="D1081" s="147"/>
    </row>
    <row r="1082" spans="1:11" ht="21" customHeight="1">
      <c r="B1082" s="139"/>
      <c r="C1082" s="147"/>
      <c r="D1082" s="147"/>
    </row>
    <row r="1083" spans="1:11" ht="21" customHeight="1">
      <c r="B1083" s="139"/>
      <c r="C1083" s="147"/>
      <c r="D1083" s="147"/>
    </row>
    <row r="1084" spans="1:11" ht="21" customHeight="1">
      <c r="B1084" s="139"/>
      <c r="C1084" s="147"/>
      <c r="D1084" s="147"/>
    </row>
    <row r="1085" spans="1:11" ht="21" customHeight="1">
      <c r="B1085" s="139"/>
      <c r="C1085" s="147"/>
      <c r="D1085" s="147"/>
      <c r="F1085" s="114" t="s">
        <v>516</v>
      </c>
      <c r="H1085" s="280">
        <f>開票立会人入力シート!K31</f>
        <v>0</v>
      </c>
    </row>
    <row r="1086" spans="1:11" ht="21" customHeight="1">
      <c r="B1086" s="139"/>
      <c r="C1086" s="147"/>
      <c r="D1086" s="147"/>
    </row>
    <row r="1087" spans="1:11" ht="21" customHeight="1">
      <c r="B1087" s="139"/>
      <c r="C1087" s="147"/>
      <c r="D1087" s="147"/>
    </row>
    <row r="1088" spans="1:11" ht="21" customHeight="1">
      <c r="B1088" s="139"/>
      <c r="C1088" s="147"/>
      <c r="D1088" s="147"/>
    </row>
    <row r="1089" spans="1:15" ht="21" customHeight="1">
      <c r="B1089" s="139"/>
      <c r="C1089" s="147"/>
      <c r="D1089" s="147"/>
    </row>
    <row r="1090" spans="1:15" ht="21" customHeight="1">
      <c r="B1090" s="139"/>
      <c r="C1090" s="147"/>
      <c r="D1090" s="147"/>
      <c r="F1090" s="114" t="s">
        <v>517</v>
      </c>
      <c r="H1090" s="142">
        <f>開票立会人入力シート!G31</f>
        <v>0</v>
      </c>
      <c r="I1090" s="281"/>
      <c r="J1090" s="154">
        <f>開票立会人入力シート!I31</f>
        <v>0</v>
      </c>
      <c r="K1090" s="148"/>
      <c r="L1090" s="135"/>
    </row>
    <row r="1091" spans="1:15" ht="21" customHeight="1">
      <c r="B1091" s="139"/>
      <c r="C1091" s="147"/>
      <c r="D1091" s="147"/>
    </row>
    <row r="1092" spans="1:15" ht="21" customHeight="1">
      <c r="B1092" s="139"/>
      <c r="C1092" s="147"/>
      <c r="D1092" s="147"/>
    </row>
    <row r="1093" spans="1:15" ht="21" customHeight="1">
      <c r="B1093" s="139"/>
      <c r="C1093" s="147"/>
      <c r="D1093" s="147"/>
    </row>
    <row r="1096" spans="1:15" ht="21" customHeight="1">
      <c r="B1096" s="114" t="s">
        <v>527</v>
      </c>
      <c r="D1096" s="687">
        <f>入力シート!C8</f>
        <v>0</v>
      </c>
      <c r="E1096" s="687"/>
      <c r="F1096" s="154">
        <f>入力シート!C10</f>
        <v>0</v>
      </c>
      <c r="H1096" s="140" t="s">
        <v>498</v>
      </c>
    </row>
    <row r="1098" spans="1:15" ht="21" customHeight="1">
      <c r="D1098" s="133"/>
      <c r="E1098" s="133"/>
      <c r="F1098" s="134"/>
      <c r="G1098" s="133"/>
      <c r="I1098" s="681"/>
      <c r="J1098" s="681"/>
      <c r="K1098" s="682"/>
      <c r="L1098" s="682"/>
    </row>
    <row r="1099" spans="1:15" ht="21" customHeight="1">
      <c r="D1099" s="133"/>
      <c r="E1099" s="133"/>
      <c r="F1099" s="134"/>
      <c r="G1099" s="133"/>
      <c r="I1099" s="135"/>
      <c r="J1099" s="135"/>
      <c r="K1099" s="136"/>
      <c r="L1099" s="136"/>
    </row>
    <row r="1100" spans="1:15" ht="21" customHeight="1">
      <c r="D1100" s="133"/>
      <c r="E1100" s="133"/>
      <c r="F1100" s="134"/>
      <c r="G1100" s="133"/>
      <c r="I1100" s="135"/>
      <c r="J1100" s="135"/>
      <c r="K1100" s="136"/>
      <c r="L1100" s="136"/>
    </row>
    <row r="1101" spans="1:15" ht="21" customHeight="1">
      <c r="D1101" s="133"/>
      <c r="E1101" s="133"/>
      <c r="F1101" s="134"/>
      <c r="G1101" s="133"/>
      <c r="I1101" s="135"/>
      <c r="J1101" s="135"/>
      <c r="K1101" s="136"/>
      <c r="L1101" s="136"/>
    </row>
    <row r="1102" spans="1:15" ht="21" customHeight="1">
      <c r="A1102" s="137"/>
    </row>
    <row r="1103" spans="1:15" ht="21" customHeight="1">
      <c r="O1103" s="138" t="s">
        <v>438</v>
      </c>
    </row>
    <row r="1107" spans="1:14" ht="21" customHeight="1">
      <c r="A1107" s="671" t="s">
        <v>549</v>
      </c>
      <c r="B1107" s="671"/>
      <c r="C1107" s="671"/>
      <c r="D1107" s="671"/>
      <c r="E1107" s="671"/>
      <c r="F1107" s="671"/>
      <c r="G1107" s="671"/>
      <c r="H1107" s="671"/>
      <c r="I1107" s="671"/>
      <c r="J1107" s="671"/>
      <c r="K1107" s="671"/>
      <c r="L1107" s="671"/>
      <c r="M1107" s="671"/>
      <c r="N1107" s="671"/>
    </row>
    <row r="1112" spans="1:14" ht="21" customHeight="1">
      <c r="A1112" s="289" t="s">
        <v>931</v>
      </c>
    </row>
    <row r="1113" spans="1:14" ht="21" customHeight="1">
      <c r="A1113" s="289" t="s">
        <v>928</v>
      </c>
      <c r="H1113" s="146"/>
      <c r="J1113" s="146"/>
      <c r="K1113" s="146"/>
    </row>
    <row r="1114" spans="1:14" ht="21" customHeight="1">
      <c r="H1114" s="146"/>
      <c r="I1114" s="146"/>
      <c r="J1114" s="146"/>
      <c r="K1114" s="146"/>
    </row>
    <row r="1115" spans="1:14" ht="21" customHeight="1">
      <c r="H1115" s="146"/>
      <c r="J1115" s="146"/>
    </row>
    <row r="1118" spans="1:14" ht="21" customHeight="1">
      <c r="B1118" s="685" t="str">
        <f>開票立会人入力シート!F32</f>
        <v>令和-118年1月0日</v>
      </c>
      <c r="C1118" s="686"/>
      <c r="D1118" s="686"/>
    </row>
    <row r="1119" spans="1:14" ht="21" customHeight="1">
      <c r="B1119" s="139"/>
      <c r="C1119" s="147"/>
      <c r="D1119" s="147"/>
    </row>
    <row r="1120" spans="1:14" ht="21" customHeight="1">
      <c r="B1120" s="139"/>
      <c r="C1120" s="147"/>
      <c r="D1120" s="147"/>
    </row>
    <row r="1121" spans="2:12" ht="21" customHeight="1">
      <c r="B1121" s="139"/>
      <c r="C1121" s="147"/>
      <c r="D1121" s="147"/>
    </row>
    <row r="1122" spans="2:12" ht="21" customHeight="1">
      <c r="B1122" s="139"/>
      <c r="C1122" s="147"/>
      <c r="D1122" s="147"/>
    </row>
    <row r="1123" spans="2:12" ht="21" customHeight="1">
      <c r="B1123" s="139"/>
      <c r="C1123" s="147"/>
      <c r="D1123" s="147"/>
      <c r="F1123" s="114" t="s">
        <v>516</v>
      </c>
      <c r="H1123" s="280">
        <f>開票立会人入力シート!K32</f>
        <v>0</v>
      </c>
    </row>
    <row r="1124" spans="2:12" ht="21" customHeight="1">
      <c r="B1124" s="139"/>
      <c r="C1124" s="147"/>
      <c r="D1124" s="147"/>
    </row>
    <row r="1125" spans="2:12" ht="21" customHeight="1">
      <c r="B1125" s="139"/>
      <c r="C1125" s="147"/>
      <c r="D1125" s="147"/>
    </row>
    <row r="1126" spans="2:12" ht="21" customHeight="1">
      <c r="B1126" s="139"/>
      <c r="C1126" s="147"/>
      <c r="D1126" s="147"/>
    </row>
    <row r="1127" spans="2:12" ht="21" customHeight="1">
      <c r="B1127" s="139"/>
      <c r="C1127" s="147"/>
      <c r="D1127" s="147"/>
    </row>
    <row r="1128" spans="2:12" ht="21" customHeight="1">
      <c r="B1128" s="139"/>
      <c r="C1128" s="147"/>
      <c r="D1128" s="147"/>
      <c r="F1128" s="114" t="s">
        <v>517</v>
      </c>
      <c r="H1128" s="142">
        <f>開票立会人入力シート!G32</f>
        <v>0</v>
      </c>
      <c r="I1128" s="281"/>
      <c r="J1128" s="154">
        <f>開票立会人入力シート!I32</f>
        <v>0</v>
      </c>
      <c r="K1128" s="148"/>
      <c r="L1128" s="135"/>
    </row>
    <row r="1129" spans="2:12" ht="21" customHeight="1">
      <c r="B1129" s="139"/>
      <c r="C1129" s="147"/>
      <c r="D1129" s="147"/>
    </row>
    <row r="1130" spans="2:12" ht="21" customHeight="1">
      <c r="B1130" s="139"/>
      <c r="C1130" s="147"/>
      <c r="D1130" s="147"/>
    </row>
    <row r="1131" spans="2:12" ht="21" customHeight="1">
      <c r="B1131" s="139"/>
      <c r="C1131" s="147"/>
      <c r="D1131" s="147"/>
    </row>
    <row r="1134" spans="2:12" ht="21" customHeight="1">
      <c r="B1134" s="114" t="s">
        <v>527</v>
      </c>
      <c r="D1134" s="687">
        <f>入力シート!C8</f>
        <v>0</v>
      </c>
      <c r="E1134" s="687"/>
      <c r="F1134" s="154">
        <f>入力シート!C10</f>
        <v>0</v>
      </c>
      <c r="H1134" s="140" t="s">
        <v>498</v>
      </c>
    </row>
    <row r="1136" spans="2:12" ht="21" customHeight="1">
      <c r="D1136" s="133"/>
      <c r="E1136" s="133"/>
      <c r="F1136" s="134"/>
      <c r="G1136" s="133"/>
      <c r="I1136" s="681"/>
      <c r="J1136" s="681"/>
      <c r="K1136" s="682"/>
      <c r="L1136" s="682"/>
    </row>
    <row r="1137" spans="1:15" ht="21" customHeight="1">
      <c r="D1137" s="133"/>
      <c r="E1137" s="133"/>
      <c r="F1137" s="134"/>
      <c r="G1137" s="133"/>
      <c r="I1137" s="135"/>
      <c r="J1137" s="135"/>
      <c r="K1137" s="136"/>
      <c r="L1137" s="136"/>
    </row>
    <row r="1138" spans="1:15" ht="21" customHeight="1">
      <c r="D1138" s="133"/>
      <c r="E1138" s="133"/>
      <c r="F1138" s="134"/>
      <c r="G1138" s="133"/>
      <c r="I1138" s="135"/>
      <c r="J1138" s="135"/>
      <c r="K1138" s="136"/>
      <c r="L1138" s="136"/>
    </row>
    <row r="1139" spans="1:15" ht="21" customHeight="1">
      <c r="D1139" s="133"/>
      <c r="E1139" s="133"/>
      <c r="F1139" s="134"/>
      <c r="G1139" s="133"/>
      <c r="I1139" s="135"/>
      <c r="J1139" s="135"/>
      <c r="K1139" s="136"/>
      <c r="L1139" s="136"/>
    </row>
    <row r="1140" spans="1:15" ht="21" customHeight="1">
      <c r="A1140" s="137"/>
    </row>
    <row r="1141" spans="1:15" ht="21" customHeight="1">
      <c r="O1141" s="138" t="s">
        <v>438</v>
      </c>
    </row>
    <row r="1145" spans="1:15" ht="21" customHeight="1">
      <c r="A1145" s="671" t="s">
        <v>549</v>
      </c>
      <c r="B1145" s="671"/>
      <c r="C1145" s="671"/>
      <c r="D1145" s="671"/>
      <c r="E1145" s="671"/>
      <c r="F1145" s="671"/>
      <c r="G1145" s="671"/>
      <c r="H1145" s="671"/>
      <c r="I1145" s="671"/>
      <c r="J1145" s="671"/>
      <c r="K1145" s="671"/>
      <c r="L1145" s="671"/>
      <c r="M1145" s="671"/>
      <c r="N1145" s="671"/>
    </row>
    <row r="1150" spans="1:15" ht="21" customHeight="1">
      <c r="A1150" s="289" t="s">
        <v>931</v>
      </c>
    </row>
    <row r="1151" spans="1:15" ht="21" customHeight="1">
      <c r="A1151" s="289" t="s">
        <v>928</v>
      </c>
      <c r="H1151" s="146"/>
      <c r="J1151" s="146"/>
      <c r="K1151" s="146"/>
    </row>
    <row r="1152" spans="1:15" ht="21" customHeight="1">
      <c r="H1152" s="146"/>
      <c r="I1152" s="146"/>
      <c r="J1152" s="146"/>
      <c r="K1152" s="146"/>
    </row>
    <row r="1153" spans="2:12" ht="21" customHeight="1">
      <c r="H1153" s="146"/>
      <c r="J1153" s="146"/>
    </row>
    <row r="1156" spans="2:12" ht="21" customHeight="1">
      <c r="B1156" s="685" t="str">
        <f>開票立会人入力シート!F33</f>
        <v>令和-118年1月0日</v>
      </c>
      <c r="C1156" s="686"/>
      <c r="D1156" s="686"/>
    </row>
    <row r="1157" spans="2:12" ht="21" customHeight="1">
      <c r="B1157" s="139"/>
      <c r="C1157" s="147"/>
      <c r="D1157" s="147"/>
    </row>
    <row r="1158" spans="2:12" ht="21" customHeight="1">
      <c r="B1158" s="139"/>
      <c r="C1158" s="147"/>
      <c r="D1158" s="147"/>
    </row>
    <row r="1159" spans="2:12" ht="21" customHeight="1">
      <c r="B1159" s="139"/>
      <c r="C1159" s="147"/>
      <c r="D1159" s="147"/>
    </row>
    <row r="1160" spans="2:12" ht="21" customHeight="1">
      <c r="B1160" s="139"/>
      <c r="C1160" s="147"/>
      <c r="D1160" s="147"/>
    </row>
    <row r="1161" spans="2:12" ht="21" customHeight="1">
      <c r="B1161" s="139"/>
      <c r="C1161" s="147"/>
      <c r="D1161" s="147"/>
      <c r="F1161" s="114" t="s">
        <v>516</v>
      </c>
      <c r="H1161" s="280">
        <f>開票立会人入力シート!K33</f>
        <v>0</v>
      </c>
    </row>
    <row r="1162" spans="2:12" ht="21" customHeight="1">
      <c r="B1162" s="139"/>
      <c r="C1162" s="147"/>
      <c r="D1162" s="147"/>
    </row>
    <row r="1163" spans="2:12" ht="21" customHeight="1">
      <c r="B1163" s="139"/>
      <c r="C1163" s="147"/>
      <c r="D1163" s="147"/>
    </row>
    <row r="1164" spans="2:12" ht="21" customHeight="1">
      <c r="B1164" s="139"/>
      <c r="C1164" s="147"/>
      <c r="D1164" s="147"/>
    </row>
    <row r="1165" spans="2:12" ht="21" customHeight="1">
      <c r="B1165" s="139"/>
      <c r="C1165" s="147"/>
      <c r="D1165" s="147"/>
    </row>
    <row r="1166" spans="2:12" ht="21" customHeight="1">
      <c r="B1166" s="139"/>
      <c r="C1166" s="147"/>
      <c r="D1166" s="147"/>
      <c r="F1166" s="114" t="s">
        <v>517</v>
      </c>
      <c r="H1166" s="142">
        <f>開票立会人入力シート!G33</f>
        <v>0</v>
      </c>
      <c r="I1166" s="281"/>
      <c r="J1166" s="154">
        <f>開票立会人入力シート!I33</f>
        <v>0</v>
      </c>
      <c r="K1166" s="148"/>
      <c r="L1166" s="135"/>
    </row>
    <row r="1167" spans="2:12" ht="21" customHeight="1">
      <c r="B1167" s="139"/>
      <c r="C1167" s="147"/>
      <c r="D1167" s="147"/>
    </row>
    <row r="1168" spans="2:12" ht="21" customHeight="1">
      <c r="B1168" s="139"/>
      <c r="C1168" s="147"/>
      <c r="D1168" s="147"/>
    </row>
    <row r="1169" spans="1:15" ht="21" customHeight="1">
      <c r="B1169" s="139"/>
      <c r="C1169" s="147"/>
      <c r="D1169" s="147"/>
    </row>
    <row r="1172" spans="1:15" ht="21" customHeight="1">
      <c r="B1172" s="114" t="s">
        <v>527</v>
      </c>
      <c r="D1172" s="687">
        <f>入力シート!C8</f>
        <v>0</v>
      </c>
      <c r="E1172" s="687"/>
      <c r="F1172" s="154">
        <f>入力シート!C10</f>
        <v>0</v>
      </c>
      <c r="H1172" s="140" t="s">
        <v>498</v>
      </c>
    </row>
    <row r="1174" spans="1:15" ht="21" customHeight="1">
      <c r="D1174" s="133"/>
      <c r="E1174" s="133"/>
      <c r="F1174" s="134"/>
      <c r="G1174" s="133"/>
      <c r="I1174" s="681"/>
      <c r="J1174" s="681"/>
      <c r="K1174" s="682"/>
      <c r="L1174" s="682"/>
    </row>
    <row r="1175" spans="1:15" ht="21" customHeight="1">
      <c r="D1175" s="133"/>
      <c r="E1175" s="133"/>
      <c r="F1175" s="134"/>
      <c r="G1175" s="133"/>
      <c r="I1175" s="135"/>
      <c r="J1175" s="135"/>
      <c r="K1175" s="136"/>
      <c r="L1175" s="136"/>
    </row>
    <row r="1176" spans="1:15" ht="21" customHeight="1">
      <c r="D1176" s="133"/>
      <c r="E1176" s="133"/>
      <c r="F1176" s="134"/>
      <c r="G1176" s="133"/>
      <c r="I1176" s="135"/>
      <c r="J1176" s="135"/>
      <c r="K1176" s="136"/>
      <c r="L1176" s="136"/>
    </row>
    <row r="1177" spans="1:15" ht="21" customHeight="1">
      <c r="D1177" s="133"/>
      <c r="E1177" s="133"/>
      <c r="F1177" s="134"/>
      <c r="G1177" s="133"/>
      <c r="I1177" s="135"/>
      <c r="J1177" s="135"/>
      <c r="K1177" s="136"/>
      <c r="L1177" s="136"/>
    </row>
    <row r="1178" spans="1:15" ht="21" customHeight="1">
      <c r="A1178" s="137"/>
    </row>
    <row r="1179" spans="1:15" ht="21" customHeight="1">
      <c r="O1179" s="138" t="s">
        <v>438</v>
      </c>
    </row>
    <row r="1183" spans="1:15" ht="21" customHeight="1">
      <c r="A1183" s="671" t="s">
        <v>549</v>
      </c>
      <c r="B1183" s="671"/>
      <c r="C1183" s="671"/>
      <c r="D1183" s="671"/>
      <c r="E1183" s="671"/>
      <c r="F1183" s="671"/>
      <c r="G1183" s="671"/>
      <c r="H1183" s="671"/>
      <c r="I1183" s="671"/>
      <c r="J1183" s="671"/>
      <c r="K1183" s="671"/>
      <c r="L1183" s="671"/>
      <c r="M1183" s="671"/>
      <c r="N1183" s="671"/>
    </row>
    <row r="1188" spans="1:11" ht="21" customHeight="1">
      <c r="A1188" s="289" t="s">
        <v>931</v>
      </c>
    </row>
    <row r="1189" spans="1:11" ht="21" customHeight="1">
      <c r="A1189" s="289" t="s">
        <v>928</v>
      </c>
      <c r="H1189" s="146"/>
      <c r="J1189" s="146"/>
      <c r="K1189" s="146"/>
    </row>
    <row r="1190" spans="1:11" ht="21" customHeight="1">
      <c r="H1190" s="146"/>
      <c r="I1190" s="146"/>
      <c r="J1190" s="146"/>
      <c r="K1190" s="146"/>
    </row>
    <row r="1191" spans="1:11" ht="21" customHeight="1">
      <c r="H1191" s="146"/>
      <c r="J1191" s="146"/>
    </row>
    <row r="1194" spans="1:11" ht="21" customHeight="1">
      <c r="B1194" s="685" t="str">
        <f>開票立会人入力シート!F34</f>
        <v>令和-118年1月0日</v>
      </c>
      <c r="C1194" s="686"/>
      <c r="D1194" s="686"/>
    </row>
    <row r="1195" spans="1:11" ht="21" customHeight="1">
      <c r="B1195" s="139"/>
      <c r="C1195" s="147"/>
      <c r="D1195" s="147"/>
    </row>
    <row r="1196" spans="1:11" ht="21" customHeight="1">
      <c r="B1196" s="139"/>
      <c r="C1196" s="147"/>
      <c r="D1196" s="147"/>
    </row>
    <row r="1197" spans="1:11" ht="21" customHeight="1">
      <c r="B1197" s="139"/>
      <c r="C1197" s="147"/>
      <c r="D1197" s="147"/>
    </row>
    <row r="1198" spans="1:11" ht="21" customHeight="1">
      <c r="B1198" s="139"/>
      <c r="C1198" s="147"/>
      <c r="D1198" s="147"/>
    </row>
    <row r="1199" spans="1:11" ht="21" customHeight="1">
      <c r="B1199" s="139"/>
      <c r="C1199" s="147"/>
      <c r="D1199" s="147"/>
      <c r="F1199" s="114" t="s">
        <v>516</v>
      </c>
      <c r="H1199" s="280">
        <f>開票立会人入力シート!K34</f>
        <v>0</v>
      </c>
    </row>
    <row r="1200" spans="1:11" ht="21" customHeight="1">
      <c r="B1200" s="139"/>
      <c r="C1200" s="147"/>
      <c r="D1200" s="147"/>
    </row>
    <row r="1201" spans="1:12" ht="21" customHeight="1">
      <c r="B1201" s="139"/>
      <c r="C1201" s="147"/>
      <c r="D1201" s="147"/>
    </row>
    <row r="1202" spans="1:12" ht="21" customHeight="1">
      <c r="B1202" s="139"/>
      <c r="C1202" s="147"/>
      <c r="D1202" s="147"/>
    </row>
    <row r="1203" spans="1:12" ht="21" customHeight="1">
      <c r="B1203" s="139"/>
      <c r="C1203" s="147"/>
      <c r="D1203" s="147"/>
    </row>
    <row r="1204" spans="1:12" ht="21" customHeight="1">
      <c r="B1204" s="139"/>
      <c r="C1204" s="147"/>
      <c r="D1204" s="147"/>
      <c r="F1204" s="114" t="s">
        <v>517</v>
      </c>
      <c r="H1204" s="142">
        <f>開票立会人入力シート!G34</f>
        <v>0</v>
      </c>
      <c r="I1204" s="281"/>
      <c r="J1204" s="154">
        <f>開票立会人入力シート!I34</f>
        <v>0</v>
      </c>
      <c r="K1204" s="148"/>
      <c r="L1204" s="135"/>
    </row>
    <row r="1205" spans="1:12" ht="21" customHeight="1">
      <c r="B1205" s="139"/>
      <c r="C1205" s="147"/>
      <c r="D1205" s="147"/>
    </row>
    <row r="1206" spans="1:12" ht="21" customHeight="1">
      <c r="B1206" s="139"/>
      <c r="C1206" s="147"/>
      <c r="D1206" s="147"/>
    </row>
    <row r="1207" spans="1:12" ht="21" customHeight="1">
      <c r="B1207" s="139"/>
      <c r="C1207" s="147"/>
      <c r="D1207" s="147"/>
    </row>
    <row r="1210" spans="1:12" ht="21" customHeight="1">
      <c r="B1210" s="114" t="s">
        <v>527</v>
      </c>
      <c r="D1210" s="687">
        <f>入力シート!C8</f>
        <v>0</v>
      </c>
      <c r="E1210" s="687"/>
      <c r="F1210" s="154">
        <f>入力シート!C10</f>
        <v>0</v>
      </c>
      <c r="H1210" s="140" t="s">
        <v>498</v>
      </c>
    </row>
    <row r="1212" spans="1:12" ht="21" customHeight="1">
      <c r="D1212" s="133"/>
      <c r="E1212" s="133"/>
      <c r="F1212" s="134"/>
      <c r="G1212" s="133"/>
      <c r="I1212" s="681"/>
      <c r="J1212" s="681"/>
      <c r="K1212" s="682"/>
      <c r="L1212" s="682"/>
    </row>
    <row r="1213" spans="1:12" ht="21" customHeight="1">
      <c r="D1213" s="133"/>
      <c r="E1213" s="133"/>
      <c r="F1213" s="134"/>
      <c r="G1213" s="133"/>
      <c r="I1213" s="135"/>
      <c r="J1213" s="135"/>
      <c r="K1213" s="136"/>
      <c r="L1213" s="136"/>
    </row>
    <row r="1214" spans="1:12" ht="21" customHeight="1">
      <c r="D1214" s="133"/>
      <c r="E1214" s="133"/>
      <c r="F1214" s="134"/>
      <c r="G1214" s="133"/>
      <c r="I1214" s="135"/>
      <c r="J1214" s="135"/>
      <c r="K1214" s="136"/>
      <c r="L1214" s="136"/>
    </row>
    <row r="1215" spans="1:12" ht="21" customHeight="1">
      <c r="D1215" s="133"/>
      <c r="E1215" s="133"/>
      <c r="F1215" s="134"/>
      <c r="G1215" s="133"/>
      <c r="I1215" s="135"/>
      <c r="J1215" s="135"/>
      <c r="K1215" s="136"/>
      <c r="L1215" s="136"/>
    </row>
    <row r="1216" spans="1:12" ht="21" customHeight="1">
      <c r="A1216" s="137"/>
    </row>
    <row r="1217" spans="1:15" ht="21" customHeight="1">
      <c r="O1217" s="138" t="s">
        <v>438</v>
      </c>
    </row>
    <row r="1221" spans="1:15" ht="21" customHeight="1">
      <c r="A1221" s="671" t="s">
        <v>549</v>
      </c>
      <c r="B1221" s="671"/>
      <c r="C1221" s="671"/>
      <c r="D1221" s="671"/>
      <c r="E1221" s="671"/>
      <c r="F1221" s="671"/>
      <c r="G1221" s="671"/>
      <c r="H1221" s="671"/>
      <c r="I1221" s="671"/>
      <c r="J1221" s="671"/>
      <c r="K1221" s="671"/>
      <c r="L1221" s="671"/>
      <c r="M1221" s="671"/>
      <c r="N1221" s="671"/>
    </row>
    <row r="1226" spans="1:15" ht="21" customHeight="1">
      <c r="A1226" s="289" t="s">
        <v>931</v>
      </c>
    </row>
    <row r="1227" spans="1:15" ht="21" customHeight="1">
      <c r="A1227" s="289" t="s">
        <v>928</v>
      </c>
      <c r="H1227" s="146"/>
      <c r="J1227" s="146"/>
      <c r="K1227" s="146"/>
    </row>
    <row r="1228" spans="1:15" ht="21" customHeight="1">
      <c r="H1228" s="146"/>
      <c r="I1228" s="146"/>
      <c r="J1228" s="146"/>
      <c r="K1228" s="146"/>
    </row>
    <row r="1229" spans="1:15" ht="21" customHeight="1">
      <c r="H1229" s="146"/>
      <c r="J1229" s="146"/>
    </row>
    <row r="1232" spans="1:15" ht="21" customHeight="1">
      <c r="B1232" s="685" t="str">
        <f>開票立会人入力シート!F35</f>
        <v>令和-118年1月0日</v>
      </c>
      <c r="C1232" s="686"/>
      <c r="D1232" s="686"/>
    </row>
    <row r="1233" spans="2:12" ht="21" customHeight="1">
      <c r="B1233" s="139"/>
      <c r="C1233" s="147"/>
      <c r="D1233" s="147"/>
    </row>
    <row r="1234" spans="2:12" ht="21" customHeight="1">
      <c r="B1234" s="139"/>
      <c r="C1234" s="147"/>
      <c r="D1234" s="147"/>
    </row>
    <row r="1235" spans="2:12" ht="21" customHeight="1">
      <c r="B1235" s="139"/>
      <c r="C1235" s="147"/>
      <c r="D1235" s="147"/>
    </row>
    <row r="1236" spans="2:12" ht="21" customHeight="1">
      <c r="B1236" s="139"/>
      <c r="C1236" s="147"/>
      <c r="D1236" s="147"/>
    </row>
    <row r="1237" spans="2:12" ht="21" customHeight="1">
      <c r="B1237" s="139"/>
      <c r="C1237" s="147"/>
      <c r="D1237" s="147"/>
      <c r="F1237" s="114" t="s">
        <v>516</v>
      </c>
      <c r="H1237" s="280">
        <f>開票立会人入力シート!K35</f>
        <v>0</v>
      </c>
    </row>
    <row r="1238" spans="2:12" ht="21" customHeight="1">
      <c r="B1238" s="139"/>
      <c r="C1238" s="147"/>
      <c r="D1238" s="147"/>
    </row>
    <row r="1239" spans="2:12" ht="21" customHeight="1">
      <c r="B1239" s="139"/>
      <c r="C1239" s="147"/>
      <c r="D1239" s="147"/>
    </row>
    <row r="1240" spans="2:12" ht="21" customHeight="1">
      <c r="B1240" s="139"/>
      <c r="C1240" s="147"/>
      <c r="D1240" s="147"/>
    </row>
    <row r="1241" spans="2:12" ht="21" customHeight="1">
      <c r="B1241" s="139"/>
      <c r="C1241" s="147"/>
      <c r="D1241" s="147"/>
    </row>
    <row r="1242" spans="2:12" ht="21" customHeight="1">
      <c r="B1242" s="139"/>
      <c r="C1242" s="147"/>
      <c r="D1242" s="147"/>
      <c r="F1242" s="114" t="s">
        <v>517</v>
      </c>
      <c r="H1242" s="142">
        <f>開票立会人入力シート!G35</f>
        <v>0</v>
      </c>
      <c r="I1242" s="281"/>
      <c r="J1242" s="154">
        <f>開票立会人入力シート!I35</f>
        <v>0</v>
      </c>
      <c r="K1242" s="148"/>
      <c r="L1242" s="135"/>
    </row>
    <row r="1243" spans="2:12" ht="21" customHeight="1">
      <c r="B1243" s="139"/>
      <c r="C1243" s="147"/>
      <c r="D1243" s="147"/>
    </row>
    <row r="1244" spans="2:12" ht="21" customHeight="1">
      <c r="B1244" s="139"/>
      <c r="C1244" s="147"/>
      <c r="D1244" s="147"/>
    </row>
    <row r="1245" spans="2:12" ht="21" customHeight="1">
      <c r="B1245" s="139"/>
      <c r="C1245" s="147"/>
      <c r="D1245" s="147"/>
    </row>
    <row r="1248" spans="2:12" ht="21" customHeight="1">
      <c r="B1248" s="114" t="s">
        <v>527</v>
      </c>
      <c r="D1248" s="687">
        <f>入力シート!C8</f>
        <v>0</v>
      </c>
      <c r="E1248" s="687"/>
      <c r="F1248" s="154">
        <f>入力シート!C10</f>
        <v>0</v>
      </c>
      <c r="H1248" s="140" t="s">
        <v>498</v>
      </c>
    </row>
    <row r="1250" spans="1:15" ht="21" customHeight="1">
      <c r="D1250" s="133"/>
      <c r="E1250" s="133"/>
      <c r="F1250" s="134"/>
      <c r="G1250" s="133"/>
      <c r="I1250" s="681"/>
      <c r="J1250" s="681"/>
      <c r="K1250" s="682"/>
      <c r="L1250" s="682"/>
    </row>
    <row r="1251" spans="1:15" ht="21" customHeight="1">
      <c r="D1251" s="133"/>
      <c r="E1251" s="133"/>
      <c r="F1251" s="134"/>
      <c r="G1251" s="133"/>
      <c r="I1251" s="135"/>
      <c r="J1251" s="135"/>
      <c r="K1251" s="136"/>
      <c r="L1251" s="136"/>
    </row>
    <row r="1252" spans="1:15" ht="21" customHeight="1">
      <c r="D1252" s="133"/>
      <c r="E1252" s="133"/>
      <c r="F1252" s="134"/>
      <c r="G1252" s="133"/>
      <c r="I1252" s="135"/>
      <c r="J1252" s="135"/>
      <c r="K1252" s="136"/>
      <c r="L1252" s="136"/>
    </row>
    <row r="1253" spans="1:15" ht="21" customHeight="1">
      <c r="D1253" s="133"/>
      <c r="E1253" s="133"/>
      <c r="F1253" s="134"/>
      <c r="G1253" s="133"/>
      <c r="I1253" s="135"/>
      <c r="J1253" s="135"/>
      <c r="K1253" s="136"/>
      <c r="L1253" s="136"/>
    </row>
    <row r="1254" spans="1:15" ht="21" customHeight="1">
      <c r="A1254" s="137"/>
    </row>
    <row r="1255" spans="1:15" ht="21" customHeight="1">
      <c r="O1255" s="138" t="s">
        <v>438</v>
      </c>
    </row>
    <row r="1259" spans="1:15" ht="21" customHeight="1">
      <c r="A1259" s="671" t="s">
        <v>549</v>
      </c>
      <c r="B1259" s="671"/>
      <c r="C1259" s="671"/>
      <c r="D1259" s="671"/>
      <c r="E1259" s="671"/>
      <c r="F1259" s="671"/>
      <c r="G1259" s="671"/>
      <c r="H1259" s="671"/>
      <c r="I1259" s="671"/>
      <c r="J1259" s="671"/>
      <c r="K1259" s="671"/>
      <c r="L1259" s="671"/>
      <c r="M1259" s="671"/>
      <c r="N1259" s="671"/>
    </row>
    <row r="1264" spans="1:15" ht="21" customHeight="1">
      <c r="A1264" s="289" t="s">
        <v>931</v>
      </c>
    </row>
    <row r="1265" spans="1:12" ht="21" customHeight="1">
      <c r="A1265" s="289" t="s">
        <v>928</v>
      </c>
      <c r="H1265" s="146"/>
      <c r="J1265" s="146"/>
      <c r="K1265" s="146"/>
    </row>
    <row r="1266" spans="1:12" ht="21" customHeight="1">
      <c r="H1266" s="146"/>
      <c r="I1266" s="146"/>
      <c r="J1266" s="146"/>
      <c r="K1266" s="146"/>
    </row>
    <row r="1267" spans="1:12" ht="21" customHeight="1">
      <c r="H1267" s="146"/>
      <c r="J1267" s="146"/>
    </row>
    <row r="1270" spans="1:12" ht="21" customHeight="1">
      <c r="B1270" s="685" t="str">
        <f>開票立会人入力シート!F36</f>
        <v>令和-118年1月0日</v>
      </c>
      <c r="C1270" s="686"/>
      <c r="D1270" s="686"/>
    </row>
    <row r="1271" spans="1:12" ht="21" customHeight="1">
      <c r="B1271" s="139"/>
      <c r="C1271" s="147"/>
      <c r="D1271" s="147"/>
    </row>
    <row r="1272" spans="1:12" ht="21" customHeight="1">
      <c r="B1272" s="139"/>
      <c r="C1272" s="147"/>
      <c r="D1272" s="147"/>
    </row>
    <row r="1273" spans="1:12" ht="21" customHeight="1">
      <c r="B1273" s="139"/>
      <c r="C1273" s="147"/>
      <c r="D1273" s="147"/>
    </row>
    <row r="1274" spans="1:12" ht="21" customHeight="1">
      <c r="B1274" s="139"/>
      <c r="C1274" s="147"/>
      <c r="D1274" s="147"/>
    </row>
    <row r="1275" spans="1:12" ht="21" customHeight="1">
      <c r="B1275" s="139"/>
      <c r="C1275" s="147"/>
      <c r="D1275" s="147"/>
      <c r="F1275" s="114" t="s">
        <v>516</v>
      </c>
      <c r="H1275" s="280">
        <f>開票立会人入力シート!K36</f>
        <v>0</v>
      </c>
    </row>
    <row r="1276" spans="1:12" ht="21" customHeight="1">
      <c r="B1276" s="139"/>
      <c r="C1276" s="147"/>
      <c r="D1276" s="147"/>
    </row>
    <row r="1277" spans="1:12" ht="21" customHeight="1">
      <c r="B1277" s="139"/>
      <c r="C1277" s="147"/>
      <c r="D1277" s="147"/>
    </row>
    <row r="1278" spans="1:12" ht="21" customHeight="1">
      <c r="B1278" s="139"/>
      <c r="C1278" s="147"/>
      <c r="D1278" s="147"/>
    </row>
    <row r="1279" spans="1:12" ht="21" customHeight="1">
      <c r="B1279" s="139"/>
      <c r="C1279" s="147"/>
      <c r="D1279" s="147"/>
    </row>
    <row r="1280" spans="1:12" ht="21" customHeight="1">
      <c r="B1280" s="139"/>
      <c r="C1280" s="147"/>
      <c r="D1280" s="147"/>
      <c r="F1280" s="114" t="s">
        <v>517</v>
      </c>
      <c r="H1280" s="142">
        <f>開票立会人入力シート!G36</f>
        <v>0</v>
      </c>
      <c r="I1280" s="281"/>
      <c r="J1280" s="154">
        <f>開票立会人入力シート!I36</f>
        <v>0</v>
      </c>
      <c r="K1280" s="148"/>
      <c r="L1280" s="135"/>
    </row>
    <row r="1281" spans="1:15" ht="21" customHeight="1">
      <c r="B1281" s="139"/>
      <c r="C1281" s="147"/>
      <c r="D1281" s="147"/>
    </row>
    <row r="1282" spans="1:15" ht="21" customHeight="1">
      <c r="B1282" s="139"/>
      <c r="C1282" s="147"/>
      <c r="D1282" s="147"/>
    </row>
    <row r="1283" spans="1:15" ht="21" customHeight="1">
      <c r="B1283" s="139"/>
      <c r="C1283" s="147"/>
      <c r="D1283" s="147"/>
    </row>
    <row r="1286" spans="1:15" ht="21" customHeight="1">
      <c r="B1286" s="114" t="s">
        <v>527</v>
      </c>
      <c r="D1286" s="687">
        <f>入力シート!C8</f>
        <v>0</v>
      </c>
      <c r="E1286" s="687"/>
      <c r="F1286" s="154">
        <f>入力シート!C10</f>
        <v>0</v>
      </c>
      <c r="H1286" s="140" t="s">
        <v>498</v>
      </c>
    </row>
    <row r="1288" spans="1:15" ht="21" customHeight="1">
      <c r="D1288" s="133"/>
      <c r="E1288" s="133"/>
      <c r="F1288" s="134"/>
      <c r="G1288" s="133"/>
      <c r="I1288" s="681"/>
      <c r="J1288" s="681"/>
      <c r="K1288" s="682"/>
      <c r="L1288" s="682"/>
    </row>
    <row r="1289" spans="1:15" ht="21" customHeight="1">
      <c r="D1289" s="133"/>
      <c r="E1289" s="133"/>
      <c r="F1289" s="134"/>
      <c r="G1289" s="133"/>
      <c r="I1289" s="135"/>
      <c r="J1289" s="135"/>
      <c r="K1289" s="136"/>
      <c r="L1289" s="136"/>
    </row>
    <row r="1290" spans="1:15" ht="21" customHeight="1">
      <c r="D1290" s="133"/>
      <c r="E1290" s="133"/>
      <c r="F1290" s="134"/>
      <c r="G1290" s="133"/>
      <c r="I1290" s="135"/>
      <c r="J1290" s="135"/>
      <c r="K1290" s="136"/>
      <c r="L1290" s="136"/>
    </row>
    <row r="1291" spans="1:15" ht="21" customHeight="1">
      <c r="D1291" s="133"/>
      <c r="E1291" s="133"/>
      <c r="F1291" s="134"/>
      <c r="G1291" s="133"/>
      <c r="I1291" s="135"/>
      <c r="J1291" s="135"/>
      <c r="K1291" s="136"/>
      <c r="L1291" s="136"/>
    </row>
    <row r="1292" spans="1:15" ht="21" customHeight="1">
      <c r="A1292" s="137"/>
    </row>
    <row r="1293" spans="1:15" ht="21" customHeight="1">
      <c r="O1293" s="138" t="s">
        <v>438</v>
      </c>
    </row>
    <row r="1297" spans="1:14" ht="21" customHeight="1">
      <c r="A1297" s="671" t="s">
        <v>549</v>
      </c>
      <c r="B1297" s="671"/>
      <c r="C1297" s="671"/>
      <c r="D1297" s="671"/>
      <c r="E1297" s="671"/>
      <c r="F1297" s="671"/>
      <c r="G1297" s="671"/>
      <c r="H1297" s="671"/>
      <c r="I1297" s="671"/>
      <c r="J1297" s="671"/>
      <c r="K1297" s="671"/>
      <c r="L1297" s="671"/>
      <c r="M1297" s="671"/>
      <c r="N1297" s="671"/>
    </row>
    <row r="1302" spans="1:14" ht="21" customHeight="1">
      <c r="A1302" s="289" t="s">
        <v>931</v>
      </c>
    </row>
    <row r="1303" spans="1:14" ht="21" customHeight="1">
      <c r="A1303" s="289" t="s">
        <v>928</v>
      </c>
      <c r="H1303" s="146"/>
      <c r="J1303" s="146"/>
      <c r="K1303" s="146"/>
    </row>
    <row r="1304" spans="1:14" ht="21" customHeight="1">
      <c r="H1304" s="146"/>
      <c r="I1304" s="146"/>
      <c r="J1304" s="146"/>
      <c r="K1304" s="146"/>
    </row>
    <row r="1305" spans="1:14" ht="21" customHeight="1">
      <c r="H1305" s="146"/>
      <c r="J1305" s="146"/>
    </row>
    <row r="1308" spans="1:14" ht="21" customHeight="1">
      <c r="B1308" s="685" t="str">
        <f>開票立会人入力シート!F37</f>
        <v>令和-118年1月0日</v>
      </c>
      <c r="C1308" s="686"/>
      <c r="D1308" s="686"/>
    </row>
    <row r="1309" spans="1:14" ht="21" customHeight="1">
      <c r="B1309" s="139"/>
      <c r="C1309" s="147"/>
      <c r="D1309" s="147"/>
    </row>
    <row r="1310" spans="1:14" ht="21" customHeight="1">
      <c r="B1310" s="139"/>
      <c r="C1310" s="147"/>
      <c r="D1310" s="147"/>
    </row>
    <row r="1311" spans="1:14" ht="21" customHeight="1">
      <c r="B1311" s="139"/>
      <c r="C1311" s="147"/>
      <c r="D1311" s="147"/>
    </row>
    <row r="1312" spans="1:14" ht="21" customHeight="1">
      <c r="B1312" s="139"/>
      <c r="C1312" s="147"/>
      <c r="D1312" s="147"/>
    </row>
    <row r="1313" spans="2:12" ht="21" customHeight="1">
      <c r="B1313" s="139"/>
      <c r="C1313" s="147"/>
      <c r="D1313" s="147"/>
      <c r="F1313" s="114" t="s">
        <v>516</v>
      </c>
      <c r="H1313" s="280">
        <f>開票立会人入力シート!K37</f>
        <v>0</v>
      </c>
    </row>
    <row r="1314" spans="2:12" ht="21" customHeight="1">
      <c r="B1314" s="139"/>
      <c r="C1314" s="147"/>
      <c r="D1314" s="147"/>
    </row>
    <row r="1315" spans="2:12" ht="21" customHeight="1">
      <c r="B1315" s="139"/>
      <c r="C1315" s="147"/>
      <c r="D1315" s="147"/>
    </row>
    <row r="1316" spans="2:12" ht="21" customHeight="1">
      <c r="B1316" s="139"/>
      <c r="C1316" s="147"/>
      <c r="D1316" s="147"/>
    </row>
    <row r="1317" spans="2:12" ht="21" customHeight="1">
      <c r="B1317" s="139"/>
      <c r="C1317" s="147"/>
      <c r="D1317" s="147"/>
    </row>
    <row r="1318" spans="2:12" ht="21" customHeight="1">
      <c r="B1318" s="139"/>
      <c r="C1318" s="147"/>
      <c r="D1318" s="147"/>
      <c r="F1318" s="114" t="s">
        <v>517</v>
      </c>
      <c r="H1318" s="142">
        <f>開票立会人入力シート!G37</f>
        <v>0</v>
      </c>
      <c r="I1318" s="281"/>
      <c r="J1318" s="154">
        <f>開票立会人入力シート!I37</f>
        <v>0</v>
      </c>
      <c r="K1318" s="148"/>
      <c r="L1318" s="135"/>
    </row>
    <row r="1319" spans="2:12" ht="21" customHeight="1">
      <c r="B1319" s="139"/>
      <c r="C1319" s="147"/>
      <c r="D1319" s="147"/>
    </row>
    <row r="1320" spans="2:12" ht="21" customHeight="1">
      <c r="B1320" s="139"/>
      <c r="C1320" s="147"/>
      <c r="D1320" s="147"/>
    </row>
    <row r="1321" spans="2:12" ht="21" customHeight="1">
      <c r="B1321" s="139"/>
      <c r="C1321" s="147"/>
      <c r="D1321" s="147"/>
    </row>
    <row r="1324" spans="2:12" ht="21" customHeight="1">
      <c r="B1324" s="114" t="s">
        <v>527</v>
      </c>
      <c r="D1324" s="687">
        <f>入力シート!C8</f>
        <v>0</v>
      </c>
      <c r="E1324" s="687"/>
      <c r="F1324" s="154">
        <f>入力シート!C10</f>
        <v>0</v>
      </c>
      <c r="H1324" s="140" t="s">
        <v>498</v>
      </c>
    </row>
    <row r="1326" spans="2:12" ht="21" customHeight="1">
      <c r="D1326" s="133"/>
      <c r="E1326" s="133"/>
      <c r="F1326" s="134"/>
      <c r="G1326" s="133"/>
      <c r="I1326" s="681"/>
      <c r="J1326" s="681"/>
      <c r="K1326" s="682"/>
      <c r="L1326" s="682"/>
    </row>
    <row r="1327" spans="2:12" ht="21" customHeight="1">
      <c r="D1327" s="133"/>
      <c r="E1327" s="133"/>
      <c r="F1327" s="134"/>
      <c r="G1327" s="133"/>
      <c r="I1327" s="135"/>
      <c r="J1327" s="135"/>
      <c r="K1327" s="136"/>
      <c r="L1327" s="136"/>
    </row>
    <row r="1328" spans="2:12" ht="21" customHeight="1">
      <c r="D1328" s="133"/>
      <c r="E1328" s="133"/>
      <c r="F1328" s="134"/>
      <c r="G1328" s="133"/>
      <c r="I1328" s="135"/>
      <c r="J1328" s="135"/>
      <c r="K1328" s="136"/>
      <c r="L1328" s="136"/>
    </row>
    <row r="1329" spans="1:15" ht="21" customHeight="1">
      <c r="D1329" s="133"/>
      <c r="E1329" s="133"/>
      <c r="F1329" s="134"/>
      <c r="G1329" s="133"/>
      <c r="I1329" s="135"/>
      <c r="J1329" s="135"/>
      <c r="K1329" s="136"/>
      <c r="L1329" s="136"/>
    </row>
    <row r="1330" spans="1:15" ht="21" customHeight="1">
      <c r="A1330" s="137"/>
    </row>
    <row r="1331" spans="1:15" ht="21" customHeight="1">
      <c r="O1331" s="138" t="s">
        <v>438</v>
      </c>
    </row>
    <row r="1335" spans="1:15" ht="21" customHeight="1">
      <c r="A1335" s="671" t="s">
        <v>549</v>
      </c>
      <c r="B1335" s="671"/>
      <c r="C1335" s="671"/>
      <c r="D1335" s="671"/>
      <c r="E1335" s="671"/>
      <c r="F1335" s="671"/>
      <c r="G1335" s="671"/>
      <c r="H1335" s="671"/>
      <c r="I1335" s="671"/>
      <c r="J1335" s="671"/>
      <c r="K1335" s="671"/>
      <c r="L1335" s="671"/>
      <c r="M1335" s="671"/>
      <c r="N1335" s="671"/>
    </row>
    <row r="1340" spans="1:15" ht="21" customHeight="1">
      <c r="A1340" s="289" t="s">
        <v>931</v>
      </c>
    </row>
    <row r="1341" spans="1:15" ht="21" customHeight="1">
      <c r="A1341" s="289" t="s">
        <v>928</v>
      </c>
      <c r="H1341" s="146"/>
      <c r="J1341" s="146"/>
      <c r="K1341" s="146"/>
    </row>
    <row r="1342" spans="1:15" ht="21" customHeight="1">
      <c r="H1342" s="146"/>
      <c r="I1342" s="146"/>
      <c r="J1342" s="146"/>
      <c r="K1342" s="146"/>
    </row>
    <row r="1343" spans="1:15" ht="21" customHeight="1">
      <c r="H1343" s="146"/>
      <c r="J1343" s="146"/>
    </row>
    <row r="1346" spans="2:12" ht="21" customHeight="1">
      <c r="B1346" s="685" t="str">
        <f>開票立会人入力シート!F38</f>
        <v>令和-118年1月0日</v>
      </c>
      <c r="C1346" s="686"/>
      <c r="D1346" s="686"/>
    </row>
    <row r="1347" spans="2:12" ht="21" customHeight="1">
      <c r="B1347" s="139"/>
      <c r="C1347" s="147"/>
      <c r="D1347" s="147"/>
    </row>
    <row r="1348" spans="2:12" ht="21" customHeight="1">
      <c r="B1348" s="139"/>
      <c r="C1348" s="147"/>
      <c r="D1348" s="147"/>
    </row>
    <row r="1349" spans="2:12" ht="21" customHeight="1">
      <c r="B1349" s="139"/>
      <c r="C1349" s="147"/>
      <c r="D1349" s="147"/>
    </row>
    <row r="1350" spans="2:12" ht="21" customHeight="1">
      <c r="B1350" s="139"/>
      <c r="C1350" s="147"/>
      <c r="D1350" s="147"/>
    </row>
    <row r="1351" spans="2:12" ht="21" customHeight="1">
      <c r="B1351" s="139"/>
      <c r="C1351" s="147"/>
      <c r="D1351" s="147"/>
      <c r="F1351" s="114" t="s">
        <v>516</v>
      </c>
      <c r="H1351" s="280">
        <f>開票立会人入力シート!K38</f>
        <v>0</v>
      </c>
    </row>
    <row r="1352" spans="2:12" ht="21" customHeight="1">
      <c r="B1352" s="139"/>
      <c r="C1352" s="147"/>
      <c r="D1352" s="147"/>
    </row>
    <row r="1353" spans="2:12" ht="21" customHeight="1">
      <c r="B1353" s="139"/>
      <c r="C1353" s="147"/>
      <c r="D1353" s="147"/>
    </row>
    <row r="1354" spans="2:12" ht="21" customHeight="1">
      <c r="B1354" s="139"/>
      <c r="C1354" s="147"/>
      <c r="D1354" s="147"/>
    </row>
    <row r="1355" spans="2:12" ht="21" customHeight="1">
      <c r="B1355" s="139"/>
      <c r="C1355" s="147"/>
      <c r="D1355" s="147"/>
    </row>
    <row r="1356" spans="2:12" ht="21" customHeight="1">
      <c r="B1356" s="139"/>
      <c r="C1356" s="147"/>
      <c r="D1356" s="147"/>
      <c r="F1356" s="114" t="s">
        <v>517</v>
      </c>
      <c r="H1356" s="142">
        <f>開票立会人入力シート!G38</f>
        <v>0</v>
      </c>
      <c r="I1356" s="281"/>
      <c r="J1356" s="154">
        <f>開票立会人入力シート!I38</f>
        <v>0</v>
      </c>
      <c r="K1356" s="148"/>
      <c r="L1356" s="135"/>
    </row>
    <row r="1357" spans="2:12" ht="21" customHeight="1">
      <c r="B1357" s="139"/>
      <c r="C1357" s="147"/>
      <c r="D1357" s="147"/>
    </row>
    <row r="1358" spans="2:12" ht="21" customHeight="1">
      <c r="B1358" s="139"/>
      <c r="C1358" s="147"/>
      <c r="D1358" s="147"/>
    </row>
    <row r="1359" spans="2:12" ht="21" customHeight="1">
      <c r="B1359" s="139"/>
      <c r="C1359" s="147"/>
      <c r="D1359" s="147"/>
    </row>
    <row r="1362" spans="1:15" ht="21" customHeight="1">
      <c r="B1362" s="114" t="s">
        <v>527</v>
      </c>
      <c r="D1362" s="687">
        <f>入力シート!C8</f>
        <v>0</v>
      </c>
      <c r="E1362" s="687"/>
      <c r="F1362" s="154">
        <f>入力シート!C10</f>
        <v>0</v>
      </c>
      <c r="H1362" s="140" t="s">
        <v>498</v>
      </c>
    </row>
    <row r="1364" spans="1:15" ht="21" customHeight="1">
      <c r="D1364" s="133"/>
      <c r="E1364" s="133"/>
      <c r="F1364" s="134"/>
      <c r="G1364" s="133"/>
      <c r="I1364" s="681"/>
      <c r="J1364" s="681"/>
      <c r="K1364" s="682"/>
      <c r="L1364" s="682"/>
    </row>
    <row r="1365" spans="1:15" ht="21" customHeight="1">
      <c r="D1365" s="133"/>
      <c r="E1365" s="133"/>
      <c r="F1365" s="134"/>
      <c r="G1365" s="133"/>
      <c r="I1365" s="135"/>
      <c r="J1365" s="135"/>
      <c r="K1365" s="136"/>
      <c r="L1365" s="136"/>
    </row>
    <row r="1366" spans="1:15" ht="21" customHeight="1">
      <c r="D1366" s="133"/>
      <c r="E1366" s="133"/>
      <c r="F1366" s="134"/>
      <c r="G1366" s="133"/>
      <c r="I1366" s="135"/>
      <c r="J1366" s="135"/>
      <c r="K1366" s="136"/>
      <c r="L1366" s="136"/>
    </row>
    <row r="1367" spans="1:15" ht="21" customHeight="1">
      <c r="D1367" s="133"/>
      <c r="E1367" s="133"/>
      <c r="F1367" s="134"/>
      <c r="G1367" s="133"/>
      <c r="I1367" s="135"/>
      <c r="J1367" s="135"/>
      <c r="K1367" s="136"/>
      <c r="L1367" s="136"/>
    </row>
    <row r="1368" spans="1:15" ht="21" customHeight="1">
      <c r="A1368" s="137"/>
    </row>
    <row r="1369" spans="1:15" ht="21" customHeight="1">
      <c r="O1369" s="138" t="s">
        <v>438</v>
      </c>
    </row>
    <row r="1373" spans="1:15" ht="21" customHeight="1">
      <c r="A1373" s="671" t="s">
        <v>549</v>
      </c>
      <c r="B1373" s="671"/>
      <c r="C1373" s="671"/>
      <c r="D1373" s="671"/>
      <c r="E1373" s="671"/>
      <c r="F1373" s="671"/>
      <c r="G1373" s="671"/>
      <c r="H1373" s="671"/>
      <c r="I1373" s="671"/>
      <c r="J1373" s="671"/>
      <c r="K1373" s="671"/>
      <c r="L1373" s="671"/>
      <c r="M1373" s="671"/>
      <c r="N1373" s="671"/>
    </row>
    <row r="1378" spans="1:11" ht="21" customHeight="1">
      <c r="A1378" s="289" t="s">
        <v>931</v>
      </c>
    </row>
    <row r="1379" spans="1:11" ht="21" customHeight="1">
      <c r="A1379" s="289" t="s">
        <v>928</v>
      </c>
      <c r="H1379" s="146"/>
      <c r="J1379" s="146"/>
      <c r="K1379" s="146"/>
    </row>
    <row r="1380" spans="1:11" ht="21" customHeight="1">
      <c r="H1380" s="146"/>
      <c r="I1380" s="146"/>
      <c r="J1380" s="146"/>
      <c r="K1380" s="146"/>
    </row>
    <row r="1381" spans="1:11" ht="21" customHeight="1">
      <c r="H1381" s="146"/>
      <c r="J1381" s="146"/>
    </row>
    <row r="1384" spans="1:11" ht="21" customHeight="1">
      <c r="B1384" s="685" t="str">
        <f>開票立会人入力シート!F39</f>
        <v>令和-118年1月0日</v>
      </c>
      <c r="C1384" s="686"/>
      <c r="D1384" s="686"/>
    </row>
    <row r="1385" spans="1:11" ht="21" customHeight="1">
      <c r="B1385" s="139"/>
      <c r="C1385" s="147"/>
      <c r="D1385" s="147"/>
    </row>
    <row r="1386" spans="1:11" ht="21" customHeight="1">
      <c r="B1386" s="139"/>
      <c r="C1386" s="147"/>
      <c r="D1386" s="147"/>
    </row>
    <row r="1387" spans="1:11" ht="21" customHeight="1">
      <c r="B1387" s="139"/>
      <c r="C1387" s="147"/>
      <c r="D1387" s="147"/>
    </row>
    <row r="1388" spans="1:11" ht="21" customHeight="1">
      <c r="B1388" s="139"/>
      <c r="C1388" s="147"/>
      <c r="D1388" s="147"/>
    </row>
    <row r="1389" spans="1:11" ht="21" customHeight="1">
      <c r="B1389" s="139"/>
      <c r="C1389" s="147"/>
      <c r="D1389" s="147"/>
      <c r="F1389" s="114" t="s">
        <v>516</v>
      </c>
      <c r="H1389" s="280">
        <f>開票立会人入力シート!K39</f>
        <v>0</v>
      </c>
    </row>
    <row r="1390" spans="1:11" ht="21" customHeight="1">
      <c r="B1390" s="139"/>
      <c r="C1390" s="147"/>
      <c r="D1390" s="147"/>
    </row>
    <row r="1391" spans="1:11" ht="21" customHeight="1">
      <c r="B1391" s="139"/>
      <c r="C1391" s="147"/>
      <c r="D1391" s="147"/>
    </row>
    <row r="1392" spans="1:11" ht="21" customHeight="1">
      <c r="B1392" s="139"/>
      <c r="C1392" s="147"/>
      <c r="D1392" s="147"/>
    </row>
    <row r="1393" spans="1:15" ht="21" customHeight="1">
      <c r="B1393" s="139"/>
      <c r="C1393" s="147"/>
      <c r="D1393" s="147"/>
    </row>
    <row r="1394" spans="1:15" ht="21" customHeight="1">
      <c r="B1394" s="139"/>
      <c r="C1394" s="147"/>
      <c r="D1394" s="147"/>
      <c r="F1394" s="114" t="s">
        <v>517</v>
      </c>
      <c r="H1394" s="142">
        <f>開票立会人入力シート!G39</f>
        <v>0</v>
      </c>
      <c r="I1394" s="281"/>
      <c r="J1394" s="154">
        <f>開票立会人入力シート!I39</f>
        <v>0</v>
      </c>
      <c r="K1394" s="148"/>
      <c r="L1394" s="135"/>
    </row>
    <row r="1395" spans="1:15" ht="21" customHeight="1">
      <c r="B1395" s="139"/>
      <c r="C1395" s="147"/>
      <c r="D1395" s="147"/>
    </row>
    <row r="1396" spans="1:15" ht="21" customHeight="1">
      <c r="B1396" s="139"/>
      <c r="C1396" s="147"/>
      <c r="D1396" s="147"/>
    </row>
    <row r="1397" spans="1:15" ht="21" customHeight="1">
      <c r="B1397" s="139"/>
      <c r="C1397" s="147"/>
      <c r="D1397" s="147"/>
    </row>
    <row r="1400" spans="1:15" ht="21" customHeight="1">
      <c r="B1400" s="114" t="s">
        <v>527</v>
      </c>
      <c r="D1400" s="687">
        <f>入力シート!C8</f>
        <v>0</v>
      </c>
      <c r="E1400" s="687"/>
      <c r="F1400" s="154">
        <f>入力シート!C10</f>
        <v>0</v>
      </c>
      <c r="H1400" s="140" t="s">
        <v>498</v>
      </c>
    </row>
    <row r="1402" spans="1:15" ht="21" customHeight="1">
      <c r="D1402" s="133"/>
      <c r="E1402" s="133"/>
      <c r="F1402" s="134"/>
      <c r="G1402" s="133"/>
      <c r="I1402" s="681"/>
      <c r="J1402" s="681"/>
      <c r="K1402" s="682"/>
      <c r="L1402" s="682"/>
    </row>
    <row r="1403" spans="1:15" ht="21" customHeight="1">
      <c r="D1403" s="133"/>
      <c r="E1403" s="133"/>
      <c r="F1403" s="134"/>
      <c r="G1403" s="133"/>
      <c r="I1403" s="135"/>
      <c r="J1403" s="135"/>
      <c r="K1403" s="136"/>
      <c r="L1403" s="136"/>
    </row>
    <row r="1404" spans="1:15" ht="21" customHeight="1">
      <c r="D1404" s="133"/>
      <c r="E1404" s="133"/>
      <c r="F1404" s="134"/>
      <c r="G1404" s="133"/>
      <c r="I1404" s="135"/>
      <c r="J1404" s="135"/>
      <c r="K1404" s="136"/>
      <c r="L1404" s="136"/>
    </row>
    <row r="1405" spans="1:15" ht="21" customHeight="1">
      <c r="D1405" s="133"/>
      <c r="E1405" s="133"/>
      <c r="F1405" s="134"/>
      <c r="G1405" s="133"/>
      <c r="I1405" s="135"/>
      <c r="J1405" s="135"/>
      <c r="K1405" s="136"/>
      <c r="L1405" s="136"/>
    </row>
    <row r="1406" spans="1:15" ht="21" customHeight="1">
      <c r="A1406" s="137"/>
    </row>
    <row r="1407" spans="1:15" ht="21" customHeight="1">
      <c r="O1407" s="138" t="s">
        <v>438</v>
      </c>
    </row>
    <row r="1411" spans="1:14" ht="21" customHeight="1">
      <c r="A1411" s="671" t="s">
        <v>549</v>
      </c>
      <c r="B1411" s="671"/>
      <c r="C1411" s="671"/>
      <c r="D1411" s="671"/>
      <c r="E1411" s="671"/>
      <c r="F1411" s="671"/>
      <c r="G1411" s="671"/>
      <c r="H1411" s="671"/>
      <c r="I1411" s="671"/>
      <c r="J1411" s="671"/>
      <c r="K1411" s="671"/>
      <c r="L1411" s="671"/>
      <c r="M1411" s="671"/>
      <c r="N1411" s="671"/>
    </row>
    <row r="1416" spans="1:14" ht="21" customHeight="1">
      <c r="A1416" s="289" t="s">
        <v>931</v>
      </c>
    </row>
    <row r="1417" spans="1:14" ht="21" customHeight="1">
      <c r="A1417" s="289" t="s">
        <v>928</v>
      </c>
      <c r="H1417" s="146"/>
      <c r="J1417" s="146"/>
      <c r="K1417" s="146"/>
    </row>
    <row r="1418" spans="1:14" ht="21" customHeight="1">
      <c r="H1418" s="146"/>
      <c r="I1418" s="146"/>
      <c r="J1418" s="146"/>
      <c r="K1418" s="146"/>
    </row>
    <row r="1419" spans="1:14" ht="21" customHeight="1">
      <c r="H1419" s="146"/>
      <c r="J1419" s="146"/>
    </row>
    <row r="1422" spans="1:14" ht="21" customHeight="1">
      <c r="B1422" s="685" t="str">
        <f>開票立会人入力シート!F40</f>
        <v>令和-118年1月0日</v>
      </c>
      <c r="C1422" s="686"/>
      <c r="D1422" s="686"/>
    </row>
    <row r="1423" spans="1:14" ht="21" customHeight="1">
      <c r="B1423" s="139"/>
      <c r="C1423" s="147"/>
      <c r="D1423" s="147"/>
    </row>
    <row r="1424" spans="1:14" ht="21" customHeight="1">
      <c r="B1424" s="139"/>
      <c r="C1424" s="147"/>
      <c r="D1424" s="147"/>
    </row>
    <row r="1425" spans="2:12" ht="21" customHeight="1">
      <c r="B1425" s="139"/>
      <c r="C1425" s="147"/>
      <c r="D1425" s="147"/>
    </row>
    <row r="1426" spans="2:12" ht="21" customHeight="1">
      <c r="B1426" s="139"/>
      <c r="C1426" s="147"/>
      <c r="D1426" s="147"/>
    </row>
    <row r="1427" spans="2:12" ht="21" customHeight="1">
      <c r="B1427" s="139"/>
      <c r="C1427" s="147"/>
      <c r="D1427" s="147"/>
      <c r="F1427" s="114" t="s">
        <v>516</v>
      </c>
      <c r="H1427" s="280">
        <f>開票立会人入力シート!K40</f>
        <v>0</v>
      </c>
    </row>
    <row r="1428" spans="2:12" ht="21" customHeight="1">
      <c r="B1428" s="139"/>
      <c r="C1428" s="147"/>
      <c r="D1428" s="147"/>
    </row>
    <row r="1429" spans="2:12" ht="21" customHeight="1">
      <c r="B1429" s="139"/>
      <c r="C1429" s="147"/>
      <c r="D1429" s="147"/>
    </row>
    <row r="1430" spans="2:12" ht="21" customHeight="1">
      <c r="B1430" s="139"/>
      <c r="C1430" s="147"/>
      <c r="D1430" s="147"/>
    </row>
    <row r="1431" spans="2:12" ht="21" customHeight="1">
      <c r="B1431" s="139"/>
      <c r="C1431" s="147"/>
      <c r="D1431" s="147"/>
    </row>
    <row r="1432" spans="2:12" ht="21" customHeight="1">
      <c r="B1432" s="139"/>
      <c r="C1432" s="147"/>
      <c r="D1432" s="147"/>
      <c r="F1432" s="114" t="s">
        <v>517</v>
      </c>
      <c r="H1432" s="142">
        <f>開票立会人入力シート!G40</f>
        <v>0</v>
      </c>
      <c r="I1432" s="281"/>
      <c r="J1432" s="154">
        <f>開票立会人入力シート!I40</f>
        <v>0</v>
      </c>
      <c r="K1432" s="148"/>
      <c r="L1432" s="135"/>
    </row>
    <row r="1433" spans="2:12" ht="21" customHeight="1">
      <c r="B1433" s="139"/>
      <c r="C1433" s="147"/>
      <c r="D1433" s="147"/>
    </row>
    <row r="1434" spans="2:12" ht="21" customHeight="1">
      <c r="B1434" s="139"/>
      <c r="C1434" s="147"/>
      <c r="D1434" s="147"/>
    </row>
    <row r="1435" spans="2:12" ht="21" customHeight="1">
      <c r="B1435" s="139"/>
      <c r="C1435" s="147"/>
      <c r="D1435" s="147"/>
    </row>
    <row r="1438" spans="2:12" ht="21" customHeight="1">
      <c r="B1438" s="114" t="s">
        <v>527</v>
      </c>
      <c r="D1438" s="687">
        <f>入力シート!C8</f>
        <v>0</v>
      </c>
      <c r="E1438" s="687"/>
      <c r="F1438" s="154">
        <f>入力シート!C10</f>
        <v>0</v>
      </c>
      <c r="H1438" s="140" t="s">
        <v>498</v>
      </c>
    </row>
    <row r="1440" spans="2:12" ht="21" customHeight="1">
      <c r="D1440" s="133"/>
      <c r="E1440" s="133"/>
      <c r="F1440" s="134"/>
      <c r="G1440" s="133"/>
      <c r="I1440" s="681"/>
      <c r="J1440" s="681"/>
      <c r="K1440" s="682"/>
      <c r="L1440" s="682"/>
    </row>
    <row r="1441" spans="1:15" ht="21" customHeight="1">
      <c r="D1441" s="133"/>
      <c r="E1441" s="133"/>
      <c r="F1441" s="134"/>
      <c r="G1441" s="133"/>
      <c r="I1441" s="135"/>
      <c r="J1441" s="135"/>
      <c r="K1441" s="136"/>
      <c r="L1441" s="136"/>
    </row>
    <row r="1442" spans="1:15" ht="21" customHeight="1">
      <c r="D1442" s="133"/>
      <c r="E1442" s="133"/>
      <c r="F1442" s="134"/>
      <c r="G1442" s="133"/>
      <c r="I1442" s="135"/>
      <c r="J1442" s="135"/>
      <c r="K1442" s="136"/>
      <c r="L1442" s="136"/>
    </row>
    <row r="1443" spans="1:15" ht="21" customHeight="1">
      <c r="D1443" s="133"/>
      <c r="E1443" s="133"/>
      <c r="F1443" s="134"/>
      <c r="G1443" s="133"/>
      <c r="I1443" s="135"/>
      <c r="J1443" s="135"/>
      <c r="K1443" s="136"/>
      <c r="L1443" s="136"/>
    </row>
    <row r="1444" spans="1:15" ht="21" customHeight="1">
      <c r="A1444" s="137"/>
    </row>
    <row r="1445" spans="1:15" ht="21" customHeight="1">
      <c r="O1445" s="138" t="s">
        <v>438</v>
      </c>
    </row>
    <row r="1449" spans="1:15" ht="21" customHeight="1">
      <c r="A1449" s="671" t="s">
        <v>549</v>
      </c>
      <c r="B1449" s="671"/>
      <c r="C1449" s="671"/>
      <c r="D1449" s="671"/>
      <c r="E1449" s="671"/>
      <c r="F1449" s="671"/>
      <c r="G1449" s="671"/>
      <c r="H1449" s="671"/>
      <c r="I1449" s="671"/>
      <c r="J1449" s="671"/>
      <c r="K1449" s="671"/>
      <c r="L1449" s="671"/>
      <c r="M1449" s="671"/>
      <c r="N1449" s="671"/>
    </row>
    <row r="1454" spans="1:15" ht="21" customHeight="1">
      <c r="A1454" s="289" t="s">
        <v>931</v>
      </c>
    </row>
    <row r="1455" spans="1:15" ht="21" customHeight="1">
      <c r="A1455" s="289" t="s">
        <v>928</v>
      </c>
      <c r="H1455" s="146"/>
      <c r="J1455" s="146"/>
      <c r="K1455" s="146"/>
    </row>
    <row r="1456" spans="1:15" ht="21" customHeight="1">
      <c r="H1456" s="146"/>
      <c r="I1456" s="146"/>
      <c r="J1456" s="146"/>
      <c r="K1456" s="146"/>
    </row>
    <row r="1457" spans="2:12" ht="21" customHeight="1">
      <c r="H1457" s="146"/>
      <c r="J1457" s="146"/>
    </row>
    <row r="1460" spans="2:12" ht="21" customHeight="1">
      <c r="B1460" s="685" t="str">
        <f>開票立会人入力シート!F41</f>
        <v>令和-118年1月0日</v>
      </c>
      <c r="C1460" s="686"/>
      <c r="D1460" s="686"/>
    </row>
    <row r="1461" spans="2:12" ht="21" customHeight="1">
      <c r="B1461" s="139"/>
      <c r="C1461" s="147"/>
      <c r="D1461" s="147"/>
    </row>
    <row r="1462" spans="2:12" ht="21" customHeight="1">
      <c r="B1462" s="139"/>
      <c r="C1462" s="147"/>
      <c r="D1462" s="147"/>
    </row>
    <row r="1463" spans="2:12" ht="21" customHeight="1">
      <c r="B1463" s="139"/>
      <c r="C1463" s="147"/>
      <c r="D1463" s="147"/>
    </row>
    <row r="1464" spans="2:12" ht="21" customHeight="1">
      <c r="B1464" s="139"/>
      <c r="C1464" s="147"/>
      <c r="D1464" s="147"/>
    </row>
    <row r="1465" spans="2:12" ht="21" customHeight="1">
      <c r="B1465" s="139"/>
      <c r="C1465" s="147"/>
      <c r="D1465" s="147"/>
      <c r="F1465" s="114" t="s">
        <v>516</v>
      </c>
      <c r="H1465" s="280">
        <f>開票立会人入力シート!K41</f>
        <v>0</v>
      </c>
    </row>
    <row r="1466" spans="2:12" ht="21" customHeight="1">
      <c r="B1466" s="139"/>
      <c r="C1466" s="147"/>
      <c r="D1466" s="147"/>
    </row>
    <row r="1467" spans="2:12" ht="21" customHeight="1">
      <c r="B1467" s="139"/>
      <c r="C1467" s="147"/>
      <c r="D1467" s="147"/>
    </row>
    <row r="1468" spans="2:12" ht="21" customHeight="1">
      <c r="B1468" s="139"/>
      <c r="C1468" s="147"/>
      <c r="D1468" s="147"/>
    </row>
    <row r="1469" spans="2:12" ht="21" customHeight="1">
      <c r="B1469" s="139"/>
      <c r="C1469" s="147"/>
      <c r="D1469" s="147"/>
    </row>
    <row r="1470" spans="2:12" ht="21" customHeight="1">
      <c r="B1470" s="139"/>
      <c r="C1470" s="147"/>
      <c r="D1470" s="147"/>
      <c r="F1470" s="114" t="s">
        <v>517</v>
      </c>
      <c r="H1470" s="142">
        <f>開票立会人入力シート!G41</f>
        <v>0</v>
      </c>
      <c r="I1470" s="281"/>
      <c r="J1470" s="154">
        <f>開票立会人入力シート!I41</f>
        <v>0</v>
      </c>
      <c r="K1470" s="148"/>
      <c r="L1470" s="135"/>
    </row>
    <row r="1471" spans="2:12" ht="21" customHeight="1">
      <c r="B1471" s="139"/>
      <c r="C1471" s="147"/>
      <c r="D1471" s="147"/>
    </row>
    <row r="1472" spans="2:12" ht="21" customHeight="1">
      <c r="B1472" s="139"/>
      <c r="C1472" s="147"/>
      <c r="D1472" s="147"/>
    </row>
    <row r="1473" spans="1:15" ht="21" customHeight="1">
      <c r="B1473" s="139"/>
      <c r="C1473" s="147"/>
      <c r="D1473" s="147"/>
    </row>
    <row r="1476" spans="1:15" ht="21" customHeight="1">
      <c r="B1476" s="114" t="s">
        <v>527</v>
      </c>
      <c r="D1476" s="687">
        <f>入力シート!C8</f>
        <v>0</v>
      </c>
      <c r="E1476" s="687"/>
      <c r="F1476" s="154">
        <f>入力シート!C10</f>
        <v>0</v>
      </c>
      <c r="H1476" s="140" t="s">
        <v>498</v>
      </c>
    </row>
    <row r="1478" spans="1:15" ht="21" customHeight="1">
      <c r="D1478" s="133"/>
      <c r="E1478" s="133"/>
      <c r="F1478" s="134"/>
      <c r="G1478" s="133"/>
      <c r="I1478" s="681"/>
      <c r="J1478" s="681"/>
      <c r="K1478" s="682"/>
      <c r="L1478" s="682"/>
    </row>
    <row r="1479" spans="1:15" ht="21" customHeight="1">
      <c r="D1479" s="133"/>
      <c r="E1479" s="133"/>
      <c r="F1479" s="134"/>
      <c r="G1479" s="133"/>
      <c r="I1479" s="135"/>
      <c r="J1479" s="135"/>
      <c r="K1479" s="136"/>
      <c r="L1479" s="136"/>
    </row>
    <row r="1480" spans="1:15" ht="21" customHeight="1">
      <c r="D1480" s="133"/>
      <c r="E1480" s="133"/>
      <c r="F1480" s="134"/>
      <c r="G1480" s="133"/>
      <c r="I1480" s="135"/>
      <c r="J1480" s="135"/>
      <c r="K1480" s="136"/>
      <c r="L1480" s="136"/>
    </row>
    <row r="1481" spans="1:15" ht="21" customHeight="1">
      <c r="D1481" s="133"/>
      <c r="E1481" s="133"/>
      <c r="F1481" s="134"/>
      <c r="G1481" s="133"/>
      <c r="I1481" s="135"/>
      <c r="J1481" s="135"/>
      <c r="K1481" s="136"/>
      <c r="L1481" s="136"/>
    </row>
    <row r="1482" spans="1:15" ht="21" customHeight="1">
      <c r="A1482" s="137"/>
    </row>
    <row r="1483" spans="1:15" ht="21" customHeight="1">
      <c r="O1483" s="138" t="s">
        <v>438</v>
      </c>
    </row>
    <row r="1487" spans="1:15" ht="21" customHeight="1">
      <c r="A1487" s="671" t="s">
        <v>549</v>
      </c>
      <c r="B1487" s="671"/>
      <c r="C1487" s="671"/>
      <c r="D1487" s="671"/>
      <c r="E1487" s="671"/>
      <c r="F1487" s="671"/>
      <c r="G1487" s="671"/>
      <c r="H1487" s="671"/>
      <c r="I1487" s="671"/>
      <c r="J1487" s="671"/>
      <c r="K1487" s="671"/>
      <c r="L1487" s="671"/>
      <c r="M1487" s="671"/>
      <c r="N1487" s="671"/>
    </row>
    <row r="1492" spans="1:11" ht="21" customHeight="1">
      <c r="A1492" s="289" t="s">
        <v>931</v>
      </c>
    </row>
    <row r="1493" spans="1:11" ht="21" customHeight="1">
      <c r="A1493" s="289" t="s">
        <v>928</v>
      </c>
      <c r="H1493" s="146"/>
      <c r="J1493" s="146"/>
      <c r="K1493" s="146"/>
    </row>
    <row r="1494" spans="1:11" ht="21" customHeight="1">
      <c r="H1494" s="146"/>
      <c r="I1494" s="146"/>
      <c r="J1494" s="146"/>
      <c r="K1494" s="146"/>
    </row>
    <row r="1495" spans="1:11" ht="21" customHeight="1">
      <c r="H1495" s="146"/>
      <c r="J1495" s="146"/>
    </row>
    <row r="1498" spans="1:11" ht="21" customHeight="1">
      <c r="B1498" s="685" t="str">
        <f>開票立会人入力シート!F42</f>
        <v>令和-118年1月0日</v>
      </c>
      <c r="C1498" s="686"/>
      <c r="D1498" s="686"/>
    </row>
    <row r="1499" spans="1:11" ht="21" customHeight="1">
      <c r="B1499" s="139"/>
      <c r="C1499" s="147"/>
      <c r="D1499" s="147"/>
    </row>
    <row r="1500" spans="1:11" ht="21" customHeight="1">
      <c r="B1500" s="139"/>
      <c r="C1500" s="147"/>
      <c r="D1500" s="147"/>
    </row>
    <row r="1501" spans="1:11" ht="21" customHeight="1">
      <c r="B1501" s="139"/>
      <c r="C1501" s="147"/>
      <c r="D1501" s="147"/>
    </row>
    <row r="1502" spans="1:11" ht="21" customHeight="1">
      <c r="B1502" s="139"/>
      <c r="C1502" s="147"/>
      <c r="D1502" s="147"/>
    </row>
    <row r="1503" spans="1:11" ht="21" customHeight="1">
      <c r="B1503" s="139"/>
      <c r="C1503" s="147"/>
      <c r="D1503" s="147"/>
      <c r="F1503" s="114" t="s">
        <v>516</v>
      </c>
      <c r="H1503" s="280">
        <f>開票立会人入力シート!K42</f>
        <v>0</v>
      </c>
    </row>
    <row r="1504" spans="1:11" ht="21" customHeight="1">
      <c r="B1504" s="139"/>
      <c r="C1504" s="147"/>
      <c r="D1504" s="147"/>
    </row>
    <row r="1505" spans="1:12" ht="21" customHeight="1">
      <c r="B1505" s="139"/>
      <c r="C1505" s="147"/>
      <c r="D1505" s="147"/>
    </row>
    <row r="1506" spans="1:12" ht="21" customHeight="1">
      <c r="B1506" s="139"/>
      <c r="C1506" s="147"/>
      <c r="D1506" s="147"/>
    </row>
    <row r="1507" spans="1:12" ht="21" customHeight="1">
      <c r="B1507" s="139"/>
      <c r="C1507" s="147"/>
      <c r="D1507" s="147"/>
    </row>
    <row r="1508" spans="1:12" ht="21" customHeight="1">
      <c r="B1508" s="139"/>
      <c r="C1508" s="147"/>
      <c r="D1508" s="147"/>
      <c r="F1508" s="114" t="s">
        <v>517</v>
      </c>
      <c r="H1508" s="142">
        <f>開票立会人入力シート!G42</f>
        <v>0</v>
      </c>
      <c r="I1508" s="281"/>
      <c r="J1508" s="154">
        <f>開票立会人入力シート!I42</f>
        <v>0</v>
      </c>
      <c r="K1508" s="148"/>
      <c r="L1508" s="135"/>
    </row>
    <row r="1509" spans="1:12" ht="21" customHeight="1">
      <c r="B1509" s="139"/>
      <c r="C1509" s="147"/>
      <c r="D1509" s="147"/>
    </row>
    <row r="1510" spans="1:12" ht="21" customHeight="1">
      <c r="B1510" s="139"/>
      <c r="C1510" s="147"/>
      <c r="D1510" s="147"/>
    </row>
    <row r="1511" spans="1:12" ht="21" customHeight="1">
      <c r="B1511" s="139"/>
      <c r="C1511" s="147"/>
      <c r="D1511" s="147"/>
    </row>
    <row r="1514" spans="1:12" ht="21" customHeight="1">
      <c r="B1514" s="114" t="s">
        <v>527</v>
      </c>
      <c r="D1514" s="687">
        <f>入力シート!C8</f>
        <v>0</v>
      </c>
      <c r="E1514" s="687"/>
      <c r="F1514" s="154">
        <f>入力シート!C10</f>
        <v>0</v>
      </c>
      <c r="H1514" s="140" t="s">
        <v>498</v>
      </c>
    </row>
    <row r="1516" spans="1:12" ht="21" customHeight="1">
      <c r="D1516" s="133"/>
      <c r="E1516" s="133"/>
      <c r="F1516" s="134"/>
      <c r="G1516" s="133"/>
      <c r="I1516" s="681"/>
      <c r="J1516" s="681"/>
      <c r="K1516" s="682"/>
      <c r="L1516" s="682"/>
    </row>
    <row r="1517" spans="1:12" ht="21" customHeight="1">
      <c r="D1517" s="133"/>
      <c r="E1517" s="133"/>
      <c r="F1517" s="134"/>
      <c r="G1517" s="133"/>
      <c r="I1517" s="135"/>
      <c r="J1517" s="135"/>
      <c r="K1517" s="136"/>
      <c r="L1517" s="136"/>
    </row>
    <row r="1518" spans="1:12" ht="21" customHeight="1">
      <c r="D1518" s="133"/>
      <c r="E1518" s="133"/>
      <c r="F1518" s="134"/>
      <c r="G1518" s="133"/>
      <c r="I1518" s="135"/>
      <c r="J1518" s="135"/>
      <c r="K1518" s="136"/>
      <c r="L1518" s="136"/>
    </row>
    <row r="1519" spans="1:12" ht="21" customHeight="1">
      <c r="D1519" s="133"/>
      <c r="E1519" s="133"/>
      <c r="F1519" s="134"/>
      <c r="G1519" s="133"/>
      <c r="I1519" s="135"/>
      <c r="J1519" s="135"/>
      <c r="K1519" s="136"/>
      <c r="L1519" s="136"/>
    </row>
    <row r="1520" spans="1:12" ht="21" customHeight="1">
      <c r="A1520" s="137"/>
    </row>
  </sheetData>
  <mergeCells count="200">
    <mergeCell ref="A43:N43"/>
    <mergeCell ref="B54:D54"/>
    <mergeCell ref="D70:E70"/>
    <mergeCell ref="I72:J72"/>
    <mergeCell ref="K72:L72"/>
    <mergeCell ref="A5:N5"/>
    <mergeCell ref="B16:D16"/>
    <mergeCell ref="I34:J34"/>
    <mergeCell ref="K34:L34"/>
    <mergeCell ref="D32:E32"/>
    <mergeCell ref="A119:N119"/>
    <mergeCell ref="B130:D130"/>
    <mergeCell ref="D146:E146"/>
    <mergeCell ref="I148:J148"/>
    <mergeCell ref="K148:L148"/>
    <mergeCell ref="A81:N81"/>
    <mergeCell ref="B92:D92"/>
    <mergeCell ref="D108:E108"/>
    <mergeCell ref="I110:J110"/>
    <mergeCell ref="K110:L110"/>
    <mergeCell ref="A195:N195"/>
    <mergeCell ref="B206:D206"/>
    <mergeCell ref="D222:E222"/>
    <mergeCell ref="I224:J224"/>
    <mergeCell ref="K224:L224"/>
    <mergeCell ref="A157:N157"/>
    <mergeCell ref="B168:D168"/>
    <mergeCell ref="D184:E184"/>
    <mergeCell ref="I186:J186"/>
    <mergeCell ref="K186:L186"/>
    <mergeCell ref="A271:N271"/>
    <mergeCell ref="B282:D282"/>
    <mergeCell ref="D298:E298"/>
    <mergeCell ref="I300:J300"/>
    <mergeCell ref="K300:L300"/>
    <mergeCell ref="A233:N233"/>
    <mergeCell ref="B244:D244"/>
    <mergeCell ref="D260:E260"/>
    <mergeCell ref="I262:J262"/>
    <mergeCell ref="K262:L262"/>
    <mergeCell ref="A347:N347"/>
    <mergeCell ref="B358:D358"/>
    <mergeCell ref="D374:E374"/>
    <mergeCell ref="I376:J376"/>
    <mergeCell ref="K376:L376"/>
    <mergeCell ref="A309:N309"/>
    <mergeCell ref="B320:D320"/>
    <mergeCell ref="D336:E336"/>
    <mergeCell ref="I338:J338"/>
    <mergeCell ref="K338:L338"/>
    <mergeCell ref="A423:N423"/>
    <mergeCell ref="B434:D434"/>
    <mergeCell ref="D450:E450"/>
    <mergeCell ref="I452:J452"/>
    <mergeCell ref="K452:L452"/>
    <mergeCell ref="A385:N385"/>
    <mergeCell ref="B396:D396"/>
    <mergeCell ref="D412:E412"/>
    <mergeCell ref="I414:J414"/>
    <mergeCell ref="K414:L414"/>
    <mergeCell ref="A499:N499"/>
    <mergeCell ref="B510:D510"/>
    <mergeCell ref="D526:E526"/>
    <mergeCell ref="I528:J528"/>
    <mergeCell ref="K528:L528"/>
    <mergeCell ref="A461:N461"/>
    <mergeCell ref="B472:D472"/>
    <mergeCell ref="D488:E488"/>
    <mergeCell ref="I490:J490"/>
    <mergeCell ref="K490:L490"/>
    <mergeCell ref="A575:N575"/>
    <mergeCell ref="B586:D586"/>
    <mergeCell ref="D602:E602"/>
    <mergeCell ref="I604:J604"/>
    <mergeCell ref="K604:L604"/>
    <mergeCell ref="A537:N537"/>
    <mergeCell ref="B548:D548"/>
    <mergeCell ref="D564:E564"/>
    <mergeCell ref="I566:J566"/>
    <mergeCell ref="K566:L566"/>
    <mergeCell ref="A651:N651"/>
    <mergeCell ref="B662:D662"/>
    <mergeCell ref="D678:E678"/>
    <mergeCell ref="I680:J680"/>
    <mergeCell ref="K680:L680"/>
    <mergeCell ref="A613:N613"/>
    <mergeCell ref="B624:D624"/>
    <mergeCell ref="D640:E640"/>
    <mergeCell ref="I642:J642"/>
    <mergeCell ref="K642:L642"/>
    <mergeCell ref="A727:N727"/>
    <mergeCell ref="B738:D738"/>
    <mergeCell ref="D754:E754"/>
    <mergeCell ref="I756:J756"/>
    <mergeCell ref="K756:L756"/>
    <mergeCell ref="A689:N689"/>
    <mergeCell ref="B700:D700"/>
    <mergeCell ref="D716:E716"/>
    <mergeCell ref="I718:J718"/>
    <mergeCell ref="K718:L718"/>
    <mergeCell ref="A803:N803"/>
    <mergeCell ref="B814:D814"/>
    <mergeCell ref="D830:E830"/>
    <mergeCell ref="I832:J832"/>
    <mergeCell ref="K832:L832"/>
    <mergeCell ref="A765:N765"/>
    <mergeCell ref="B776:D776"/>
    <mergeCell ref="D792:E792"/>
    <mergeCell ref="I794:J794"/>
    <mergeCell ref="K794:L794"/>
    <mergeCell ref="A879:N879"/>
    <mergeCell ref="B890:D890"/>
    <mergeCell ref="D906:E906"/>
    <mergeCell ref="I908:J908"/>
    <mergeCell ref="K908:L908"/>
    <mergeCell ref="A841:N841"/>
    <mergeCell ref="B852:D852"/>
    <mergeCell ref="D868:E868"/>
    <mergeCell ref="I870:J870"/>
    <mergeCell ref="K870:L870"/>
    <mergeCell ref="A955:N955"/>
    <mergeCell ref="B966:D966"/>
    <mergeCell ref="D982:E982"/>
    <mergeCell ref="I984:J984"/>
    <mergeCell ref="K984:L984"/>
    <mergeCell ref="A917:N917"/>
    <mergeCell ref="B928:D928"/>
    <mergeCell ref="D944:E944"/>
    <mergeCell ref="I946:J946"/>
    <mergeCell ref="K946:L946"/>
    <mergeCell ref="A1031:N1031"/>
    <mergeCell ref="B1042:D1042"/>
    <mergeCell ref="D1058:E1058"/>
    <mergeCell ref="I1060:J1060"/>
    <mergeCell ref="K1060:L1060"/>
    <mergeCell ref="A993:N993"/>
    <mergeCell ref="B1004:D1004"/>
    <mergeCell ref="D1020:E1020"/>
    <mergeCell ref="I1022:J1022"/>
    <mergeCell ref="K1022:L1022"/>
    <mergeCell ref="A1107:N1107"/>
    <mergeCell ref="B1118:D1118"/>
    <mergeCell ref="D1134:E1134"/>
    <mergeCell ref="I1136:J1136"/>
    <mergeCell ref="K1136:L1136"/>
    <mergeCell ref="A1069:N1069"/>
    <mergeCell ref="B1080:D1080"/>
    <mergeCell ref="D1096:E1096"/>
    <mergeCell ref="I1098:J1098"/>
    <mergeCell ref="K1098:L1098"/>
    <mergeCell ref="A1183:N1183"/>
    <mergeCell ref="B1194:D1194"/>
    <mergeCell ref="D1210:E1210"/>
    <mergeCell ref="I1212:J1212"/>
    <mergeCell ref="K1212:L1212"/>
    <mergeCell ref="A1145:N1145"/>
    <mergeCell ref="B1156:D1156"/>
    <mergeCell ref="D1172:E1172"/>
    <mergeCell ref="I1174:J1174"/>
    <mergeCell ref="K1174:L1174"/>
    <mergeCell ref="A1259:N1259"/>
    <mergeCell ref="B1270:D1270"/>
    <mergeCell ref="D1286:E1286"/>
    <mergeCell ref="I1288:J1288"/>
    <mergeCell ref="K1288:L1288"/>
    <mergeCell ref="A1221:N1221"/>
    <mergeCell ref="B1232:D1232"/>
    <mergeCell ref="D1248:E1248"/>
    <mergeCell ref="I1250:J1250"/>
    <mergeCell ref="K1250:L1250"/>
    <mergeCell ref="A1335:N1335"/>
    <mergeCell ref="B1346:D1346"/>
    <mergeCell ref="D1362:E1362"/>
    <mergeCell ref="I1364:J1364"/>
    <mergeCell ref="K1364:L1364"/>
    <mergeCell ref="A1297:N1297"/>
    <mergeCell ref="B1308:D1308"/>
    <mergeCell ref="D1324:E1324"/>
    <mergeCell ref="I1326:J1326"/>
    <mergeCell ref="K1326:L1326"/>
    <mergeCell ref="A1411:N1411"/>
    <mergeCell ref="B1422:D1422"/>
    <mergeCell ref="D1438:E1438"/>
    <mergeCell ref="I1440:J1440"/>
    <mergeCell ref="K1440:L1440"/>
    <mergeCell ref="A1373:N1373"/>
    <mergeCell ref="B1384:D1384"/>
    <mergeCell ref="D1400:E1400"/>
    <mergeCell ref="I1402:J1402"/>
    <mergeCell ref="K1402:L1402"/>
    <mergeCell ref="A1487:N1487"/>
    <mergeCell ref="B1498:D1498"/>
    <mergeCell ref="D1514:E1514"/>
    <mergeCell ref="I1516:J1516"/>
    <mergeCell ref="K1516:L1516"/>
    <mergeCell ref="A1449:N1449"/>
    <mergeCell ref="B1460:D1460"/>
    <mergeCell ref="D1476:E1476"/>
    <mergeCell ref="I1478:J1478"/>
    <mergeCell ref="K1478:L1478"/>
  </mergeCells>
  <phoneticPr fontId="3"/>
  <pageMargins left="0.98425196850393704" right="0.59055118110236227" top="0.98425196850393704" bottom="0.98425196850393704" header="0.51181102362204722" footer="0.51181102362204722"/>
  <pageSetup paperSize="9" scale="95"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5"/>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562</v>
      </c>
    </row>
    <row r="5" spans="1:14" ht="28.5">
      <c r="A5" s="675" t="s">
        <v>564</v>
      </c>
      <c r="B5" s="675"/>
      <c r="C5" s="675"/>
      <c r="D5" s="675"/>
      <c r="E5" s="675"/>
      <c r="F5" s="675"/>
      <c r="G5" s="675"/>
      <c r="H5" s="675"/>
      <c r="I5" s="675"/>
      <c r="J5" s="675"/>
      <c r="K5" s="675"/>
      <c r="L5" s="675"/>
      <c r="M5" s="675"/>
      <c r="N5" s="675"/>
    </row>
    <row r="6" spans="1:14">
      <c r="D6" s="703" t="s">
        <v>732</v>
      </c>
      <c r="E6" s="703"/>
      <c r="F6" s="703"/>
      <c r="G6" s="703"/>
      <c r="H6" s="703"/>
      <c r="I6" s="703"/>
      <c r="J6" s="703"/>
      <c r="K6" s="703"/>
    </row>
    <row r="7" spans="1:14">
      <c r="K7" s="702" t="str">
        <f>入力シート!C3</f>
        <v>令和5年5月18日</v>
      </c>
      <c r="L7" s="702"/>
      <c r="M7" s="702"/>
      <c r="N7" s="702"/>
    </row>
    <row r="9" spans="1:14">
      <c r="A9" s="688">
        <f>入力シート!C47</f>
        <v>0</v>
      </c>
      <c r="B9" s="688"/>
      <c r="C9" s="114" t="s">
        <v>566</v>
      </c>
    </row>
    <row r="12" spans="1:14" ht="14.25" customHeight="1">
      <c r="F12" s="280" t="s">
        <v>932</v>
      </c>
    </row>
    <row r="13" spans="1:14" ht="14.25" customHeight="1"/>
    <row r="14" spans="1:14" ht="14.25" customHeight="1"/>
    <row r="15" spans="1:14" ht="14.25" customHeight="1">
      <c r="E15" s="114" t="s">
        <v>568</v>
      </c>
      <c r="G15" s="280">
        <f>入力シート!C22</f>
        <v>0</v>
      </c>
    </row>
    <row r="16" spans="1:14" ht="14.25" customHeight="1"/>
    <row r="17" spans="1:14" ht="14.25" customHeight="1"/>
    <row r="18" spans="1:14" ht="14.25" customHeight="1">
      <c r="E18" s="114" t="s">
        <v>569</v>
      </c>
      <c r="G18" s="141">
        <f>入力シート!C26</f>
        <v>0</v>
      </c>
    </row>
    <row r="21" spans="1:14" ht="18.75">
      <c r="E21" s="114" t="s">
        <v>567</v>
      </c>
      <c r="G21" s="325">
        <f>入力シート!C8</f>
        <v>0</v>
      </c>
      <c r="H21" s="325"/>
      <c r="I21" s="325">
        <f>入力シート!C10</f>
        <v>0</v>
      </c>
      <c r="J21" s="154"/>
    </row>
    <row r="24" spans="1:14">
      <c r="A24" s="114" t="s">
        <v>571</v>
      </c>
    </row>
    <row r="26" spans="1:14">
      <c r="H26" s="141"/>
    </row>
    <row r="27" spans="1:14">
      <c r="A27" s="674" t="s">
        <v>572</v>
      </c>
      <c r="B27" s="674"/>
      <c r="C27" s="674"/>
      <c r="D27" s="674"/>
      <c r="E27" s="674"/>
      <c r="F27" s="674"/>
      <c r="G27" s="674"/>
      <c r="H27" s="674"/>
      <c r="I27" s="674"/>
      <c r="J27" s="674"/>
      <c r="K27" s="674"/>
      <c r="L27" s="674"/>
      <c r="M27" s="674"/>
      <c r="N27" s="674"/>
    </row>
    <row r="28" spans="1:14" ht="14.25" customHeight="1"/>
    <row r="29" spans="1:14" ht="18" customHeight="1">
      <c r="D29" s="157"/>
      <c r="E29" s="157"/>
    </row>
    <row r="30" spans="1:14" ht="36" customHeight="1">
      <c r="A30" s="693" t="s">
        <v>573</v>
      </c>
      <c r="B30" s="694"/>
      <c r="C30" s="694"/>
      <c r="D30" s="695"/>
      <c r="E30" s="696">
        <f>入力シート!C48</f>
        <v>0</v>
      </c>
      <c r="F30" s="697"/>
      <c r="G30" s="697"/>
      <c r="H30" s="697"/>
      <c r="I30" s="697"/>
      <c r="J30" s="697"/>
      <c r="K30" s="697"/>
      <c r="L30" s="697"/>
      <c r="M30" s="697"/>
      <c r="N30" s="698"/>
    </row>
    <row r="31" spans="1:14" ht="36" customHeight="1">
      <c r="A31" s="709" t="s">
        <v>574</v>
      </c>
      <c r="B31" s="710"/>
      <c r="C31" s="710"/>
      <c r="D31" s="711"/>
      <c r="E31" s="712">
        <f>入力シート!C49</f>
        <v>0</v>
      </c>
      <c r="F31" s="713"/>
      <c r="G31" s="713"/>
      <c r="H31" s="713"/>
      <c r="I31" s="158" t="s">
        <v>577</v>
      </c>
      <c r="J31" s="713">
        <f>入力シート!C50</f>
        <v>0</v>
      </c>
      <c r="K31" s="713"/>
      <c r="L31" s="713"/>
      <c r="M31" s="713"/>
      <c r="N31" s="714"/>
    </row>
    <row r="32" spans="1:14" ht="36" customHeight="1">
      <c r="A32" s="704" t="s">
        <v>575</v>
      </c>
      <c r="B32" s="705"/>
      <c r="C32" s="705"/>
      <c r="D32" s="706"/>
      <c r="E32" s="699" t="str">
        <f>入力シート!C3</f>
        <v>令和5年5月18日</v>
      </c>
      <c r="F32" s="700"/>
      <c r="G32" s="700"/>
      <c r="H32" s="700"/>
      <c r="I32" s="700"/>
      <c r="J32" s="700"/>
      <c r="K32" s="700"/>
      <c r="L32" s="700"/>
      <c r="M32" s="700"/>
      <c r="N32" s="701"/>
    </row>
    <row r="33" spans="1:14" ht="36" customHeight="1">
      <c r="A33" s="704" t="s">
        <v>576</v>
      </c>
      <c r="B33" s="705"/>
      <c r="C33" s="705"/>
      <c r="D33" s="706"/>
      <c r="E33" s="707">
        <f>入力シート!C8</f>
        <v>0</v>
      </c>
      <c r="F33" s="708"/>
      <c r="G33" s="708"/>
      <c r="H33" s="708">
        <f>入力シート!C10</f>
        <v>0</v>
      </c>
      <c r="I33" s="708"/>
      <c r="J33" s="708"/>
      <c r="K33" s="159"/>
      <c r="L33" s="159"/>
      <c r="M33" s="159"/>
      <c r="N33" s="160"/>
    </row>
    <row r="35" spans="1:14">
      <c r="B35" s="155"/>
      <c r="C35" s="161"/>
      <c r="D35" s="161"/>
    </row>
    <row r="36" spans="1:14">
      <c r="B36" s="139"/>
      <c r="C36" s="147"/>
      <c r="D36" s="147"/>
    </row>
    <row r="37" spans="1:14">
      <c r="B37" s="139"/>
      <c r="C37" s="147"/>
      <c r="D37" s="147"/>
    </row>
    <row r="38" spans="1:14">
      <c r="A38" s="289" t="s">
        <v>802</v>
      </c>
    </row>
    <row r="39" spans="1:14">
      <c r="A39" s="289" t="s">
        <v>803</v>
      </c>
    </row>
    <row r="40" spans="1:14">
      <c r="A40" s="289" t="s">
        <v>806</v>
      </c>
    </row>
    <row r="41" spans="1:14">
      <c r="A41" s="289" t="s">
        <v>807</v>
      </c>
    </row>
    <row r="42" spans="1:14">
      <c r="N42" s="138" t="s">
        <v>562</v>
      </c>
    </row>
    <row r="46" spans="1:14" ht="28.5">
      <c r="A46" s="675" t="s">
        <v>564</v>
      </c>
      <c r="B46" s="675"/>
      <c r="C46" s="675"/>
      <c r="D46" s="675"/>
      <c r="E46" s="675"/>
      <c r="F46" s="675"/>
      <c r="G46" s="675"/>
      <c r="H46" s="675"/>
      <c r="I46" s="675"/>
      <c r="J46" s="675"/>
      <c r="K46" s="675"/>
      <c r="L46" s="675"/>
      <c r="M46" s="675"/>
      <c r="N46" s="675"/>
    </row>
    <row r="47" spans="1:14">
      <c r="D47" s="703" t="s">
        <v>733</v>
      </c>
      <c r="E47" s="703"/>
      <c r="F47" s="703"/>
      <c r="G47" s="703"/>
      <c r="H47" s="703"/>
      <c r="I47" s="703"/>
      <c r="J47" s="703"/>
      <c r="K47" s="703"/>
    </row>
    <row r="48" spans="1:14">
      <c r="L48" s="702" t="str">
        <f>入力シート!C3</f>
        <v>令和5年5月18日</v>
      </c>
      <c r="M48" s="702"/>
      <c r="N48" s="702"/>
    </row>
    <row r="50" spans="1:10">
      <c r="A50" s="688" t="s">
        <v>582</v>
      </c>
      <c r="B50" s="688"/>
      <c r="C50" s="114" t="s">
        <v>566</v>
      </c>
    </row>
    <row r="53" spans="1:10">
      <c r="F53" s="280" t="s">
        <v>933</v>
      </c>
    </row>
    <row r="56" spans="1:10">
      <c r="E56" s="114" t="s">
        <v>568</v>
      </c>
      <c r="G56" s="280">
        <f>入力シート!C22</f>
        <v>0</v>
      </c>
    </row>
    <row r="59" spans="1:10">
      <c r="E59" s="114" t="s">
        <v>569</v>
      </c>
      <c r="G59" s="141">
        <f>入力シート!C26</f>
        <v>0</v>
      </c>
    </row>
    <row r="62" spans="1:10" ht="18.75">
      <c r="E62" s="114" t="s">
        <v>567</v>
      </c>
      <c r="G62" s="325">
        <f>入力シート!C8</f>
        <v>0</v>
      </c>
      <c r="H62" s="325"/>
      <c r="I62" s="325">
        <f>入力シート!C10</f>
        <v>0</v>
      </c>
      <c r="J62" s="154"/>
    </row>
    <row r="65" spans="1:14">
      <c r="A65" s="114" t="s">
        <v>571</v>
      </c>
    </row>
    <row r="67" spans="1:14">
      <c r="H67" s="141"/>
    </row>
    <row r="68" spans="1:14">
      <c r="A68" s="674" t="s">
        <v>572</v>
      </c>
      <c r="B68" s="674"/>
      <c r="C68" s="674"/>
      <c r="D68" s="674"/>
      <c r="E68" s="674"/>
      <c r="F68" s="674"/>
      <c r="G68" s="674"/>
      <c r="H68" s="674"/>
      <c r="I68" s="674"/>
      <c r="J68" s="674"/>
      <c r="K68" s="674"/>
      <c r="L68" s="674"/>
      <c r="M68" s="674"/>
      <c r="N68" s="674"/>
    </row>
    <row r="70" spans="1:14">
      <c r="D70" s="157"/>
      <c r="E70" s="157"/>
    </row>
    <row r="71" spans="1:14" ht="35.25" customHeight="1">
      <c r="A71" s="693" t="s">
        <v>573</v>
      </c>
      <c r="B71" s="694"/>
      <c r="C71" s="694"/>
      <c r="D71" s="695"/>
      <c r="E71" s="696">
        <f>入力シート!C48</f>
        <v>0</v>
      </c>
      <c r="F71" s="697"/>
      <c r="G71" s="697"/>
      <c r="H71" s="697"/>
      <c r="I71" s="697"/>
      <c r="J71" s="697"/>
      <c r="K71" s="697"/>
      <c r="L71" s="697"/>
      <c r="M71" s="697"/>
      <c r="N71" s="698"/>
    </row>
    <row r="72" spans="1:14" ht="35.25" customHeight="1">
      <c r="A72" s="709" t="s">
        <v>574</v>
      </c>
      <c r="B72" s="710"/>
      <c r="C72" s="710"/>
      <c r="D72" s="711"/>
      <c r="E72" s="712">
        <f>入力シート!C49</f>
        <v>0</v>
      </c>
      <c r="F72" s="713"/>
      <c r="G72" s="713"/>
      <c r="H72" s="713"/>
      <c r="I72" s="158" t="s">
        <v>577</v>
      </c>
      <c r="J72" s="713">
        <f>入力シート!C50</f>
        <v>0</v>
      </c>
      <c r="K72" s="713"/>
      <c r="L72" s="713"/>
      <c r="M72" s="713"/>
      <c r="N72" s="714"/>
    </row>
    <row r="73" spans="1:14" ht="35.25" customHeight="1">
      <c r="A73" s="704" t="s">
        <v>575</v>
      </c>
      <c r="B73" s="705"/>
      <c r="C73" s="705"/>
      <c r="D73" s="706"/>
      <c r="E73" s="699" t="str">
        <f>入力シート!C3</f>
        <v>令和5年5月18日</v>
      </c>
      <c r="F73" s="700"/>
      <c r="G73" s="700"/>
      <c r="H73" s="700"/>
      <c r="I73" s="700"/>
      <c r="J73" s="700"/>
      <c r="K73" s="700"/>
      <c r="L73" s="700"/>
      <c r="M73" s="700"/>
      <c r="N73" s="701"/>
    </row>
    <row r="74" spans="1:14" ht="35.25" customHeight="1">
      <c r="A74" s="704" t="s">
        <v>576</v>
      </c>
      <c r="B74" s="705"/>
      <c r="C74" s="705"/>
      <c r="D74" s="706"/>
      <c r="E74" s="707">
        <f>入力シート!C8</f>
        <v>0</v>
      </c>
      <c r="F74" s="708"/>
      <c r="G74" s="708"/>
      <c r="H74" s="708">
        <f>入力シート!C10</f>
        <v>0</v>
      </c>
      <c r="I74" s="708"/>
      <c r="J74" s="708"/>
      <c r="K74" s="159"/>
      <c r="L74" s="159"/>
      <c r="M74" s="159"/>
      <c r="N74" s="160"/>
    </row>
    <row r="76" spans="1:14">
      <c r="B76" s="155"/>
      <c r="C76" s="161"/>
      <c r="D76" s="161"/>
    </row>
    <row r="77" spans="1:14">
      <c r="B77" s="139"/>
      <c r="C77" s="147"/>
      <c r="D77" s="147"/>
    </row>
    <row r="78" spans="1:14">
      <c r="B78" s="139"/>
      <c r="C78" s="147"/>
      <c r="D78" s="147"/>
    </row>
    <row r="79" spans="1:14">
      <c r="A79" s="289" t="s">
        <v>802</v>
      </c>
    </row>
    <row r="80" spans="1:14">
      <c r="A80" s="289" t="s">
        <v>803</v>
      </c>
    </row>
    <row r="81" spans="1:7">
      <c r="A81" s="289" t="s">
        <v>806</v>
      </c>
    </row>
    <row r="82" spans="1:7">
      <c r="A82" s="289" t="s">
        <v>807</v>
      </c>
    </row>
    <row r="83" spans="1:7">
      <c r="B83" s="139"/>
      <c r="C83" s="147"/>
      <c r="D83" s="147"/>
    </row>
    <row r="84" spans="1:7">
      <c r="B84" s="139"/>
      <c r="C84" s="147"/>
      <c r="D84" s="147"/>
      <c r="G84" s="141"/>
    </row>
    <row r="85" spans="1:7">
      <c r="B85" s="139"/>
      <c r="C85" s="147"/>
      <c r="D85" s="147"/>
    </row>
  </sheetData>
  <mergeCells count="30">
    <mergeCell ref="A5:N5"/>
    <mergeCell ref="A9:B9"/>
    <mergeCell ref="A27:N27"/>
    <mergeCell ref="A32:D32"/>
    <mergeCell ref="A33:D33"/>
    <mergeCell ref="K7:N7"/>
    <mergeCell ref="E33:G33"/>
    <mergeCell ref="H33:J33"/>
    <mergeCell ref="A31:D31"/>
    <mergeCell ref="A30:D30"/>
    <mergeCell ref="E31:H31"/>
    <mergeCell ref="J31:N31"/>
    <mergeCell ref="D6:K6"/>
    <mergeCell ref="A74:D74"/>
    <mergeCell ref="E74:G74"/>
    <mergeCell ref="H74:J74"/>
    <mergeCell ref="A72:D72"/>
    <mergeCell ref="E72:H72"/>
    <mergeCell ref="J72:N72"/>
    <mergeCell ref="A73:D73"/>
    <mergeCell ref="E73:N73"/>
    <mergeCell ref="A50:B50"/>
    <mergeCell ref="A68:N68"/>
    <mergeCell ref="A71:D71"/>
    <mergeCell ref="E71:N71"/>
    <mergeCell ref="E30:N30"/>
    <mergeCell ref="E32:N32"/>
    <mergeCell ref="L48:N48"/>
    <mergeCell ref="A46:N46"/>
    <mergeCell ref="D47:K47"/>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rowBreaks count="1" manualBreakCount="1">
    <brk id="41"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7"/>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565</v>
      </c>
    </row>
    <row r="5" spans="1:14" ht="28.5">
      <c r="A5" s="675" t="s">
        <v>583</v>
      </c>
      <c r="B5" s="675"/>
      <c r="C5" s="675"/>
      <c r="D5" s="675"/>
      <c r="E5" s="675"/>
      <c r="F5" s="675"/>
      <c r="G5" s="675"/>
      <c r="H5" s="675"/>
      <c r="I5" s="675"/>
      <c r="J5" s="675"/>
      <c r="K5" s="675"/>
      <c r="L5" s="675"/>
      <c r="M5" s="675"/>
      <c r="N5" s="675"/>
    </row>
    <row r="6" spans="1:14">
      <c r="D6" s="703" t="s">
        <v>732</v>
      </c>
      <c r="E6" s="703"/>
      <c r="F6" s="703"/>
      <c r="G6" s="703"/>
      <c r="H6" s="703"/>
      <c r="I6" s="703"/>
      <c r="J6" s="703"/>
      <c r="K6" s="703"/>
    </row>
    <row r="7" spans="1:14">
      <c r="J7" s="143"/>
      <c r="K7" s="143"/>
      <c r="L7" s="162"/>
      <c r="M7" s="162"/>
      <c r="N7" s="402" t="s">
        <v>934</v>
      </c>
    </row>
    <row r="9" spans="1:14">
      <c r="A9" s="688">
        <f>入力シート!C53</f>
        <v>0</v>
      </c>
      <c r="B9" s="688"/>
      <c r="C9" s="114" t="s">
        <v>566</v>
      </c>
    </row>
    <row r="12" spans="1:14" ht="14.25" customHeight="1">
      <c r="F12" s="280" t="s">
        <v>935</v>
      </c>
    </row>
    <row r="13" spans="1:14" ht="14.25" customHeight="1"/>
    <row r="14" spans="1:14" ht="14.25" customHeight="1"/>
    <row r="15" spans="1:14" ht="14.25" customHeight="1">
      <c r="E15" s="114" t="s">
        <v>568</v>
      </c>
      <c r="G15" s="280">
        <f>入力シート!C22</f>
        <v>0</v>
      </c>
      <c r="H15" s="289"/>
      <c r="I15" s="289"/>
      <c r="J15" s="289"/>
    </row>
    <row r="16" spans="1:14" ht="14.25" customHeight="1">
      <c r="G16" s="289"/>
      <c r="H16" s="289"/>
      <c r="I16" s="289"/>
      <c r="J16" s="289"/>
    </row>
    <row r="17" spans="1:14" ht="14.25" customHeight="1">
      <c r="G17" s="289"/>
      <c r="H17" s="289"/>
      <c r="I17" s="289"/>
      <c r="J17" s="289"/>
    </row>
    <row r="18" spans="1:14" ht="14.25" customHeight="1">
      <c r="E18" s="114" t="s">
        <v>569</v>
      </c>
      <c r="G18" s="280">
        <f>入力シート!C26</f>
        <v>0</v>
      </c>
      <c r="H18" s="289"/>
      <c r="I18" s="289"/>
      <c r="J18" s="289"/>
    </row>
    <row r="19" spans="1:14">
      <c r="G19" s="289"/>
      <c r="H19" s="289"/>
      <c r="I19" s="289"/>
      <c r="J19" s="289"/>
    </row>
    <row r="20" spans="1:14">
      <c r="G20" s="289"/>
      <c r="H20" s="289"/>
      <c r="I20" s="289"/>
      <c r="J20" s="289"/>
    </row>
    <row r="21" spans="1:14">
      <c r="E21" s="114" t="s">
        <v>567</v>
      </c>
      <c r="G21" s="325">
        <f>入力シート!C8</f>
        <v>0</v>
      </c>
      <c r="H21" s="325"/>
      <c r="I21" s="325">
        <f>入力シート!C10</f>
        <v>0</v>
      </c>
      <c r="J21" s="325"/>
    </row>
    <row r="24" spans="1:14">
      <c r="A24" s="114" t="s">
        <v>584</v>
      </c>
    </row>
    <row r="26" spans="1:14">
      <c r="H26" s="141"/>
    </row>
    <row r="27" spans="1:14">
      <c r="A27" s="674" t="s">
        <v>572</v>
      </c>
      <c r="B27" s="674"/>
      <c r="C27" s="674"/>
      <c r="D27" s="674"/>
      <c r="E27" s="674"/>
      <c r="F27" s="674"/>
      <c r="G27" s="674"/>
      <c r="H27" s="674"/>
      <c r="I27" s="674"/>
      <c r="J27" s="674"/>
      <c r="K27" s="674"/>
      <c r="L27" s="674"/>
      <c r="M27" s="674"/>
      <c r="N27" s="674"/>
    </row>
    <row r="28" spans="1:14" ht="14.25" customHeight="1"/>
    <row r="29" spans="1:14" ht="14.25" customHeight="1"/>
    <row r="30" spans="1:14" ht="36" customHeight="1">
      <c r="A30" s="693" t="s">
        <v>587</v>
      </c>
      <c r="B30" s="694"/>
      <c r="C30" s="694"/>
      <c r="D30" s="695"/>
      <c r="E30" s="696">
        <f>入力シート!C48</f>
        <v>0</v>
      </c>
      <c r="F30" s="697"/>
      <c r="G30" s="697"/>
      <c r="H30" s="697"/>
      <c r="I30" s="697"/>
      <c r="J30" s="697"/>
      <c r="K30" s="697"/>
      <c r="L30" s="697"/>
      <c r="M30" s="697"/>
      <c r="N30" s="698"/>
    </row>
    <row r="31" spans="1:14" ht="36" customHeight="1">
      <c r="A31" s="693" t="s">
        <v>586</v>
      </c>
      <c r="B31" s="694"/>
      <c r="C31" s="694"/>
      <c r="D31" s="695"/>
      <c r="E31" s="696">
        <f>入力シート!C54</f>
        <v>0</v>
      </c>
      <c r="F31" s="697"/>
      <c r="G31" s="697"/>
      <c r="H31" s="697"/>
      <c r="I31" s="697"/>
      <c r="J31" s="697"/>
      <c r="K31" s="697"/>
      <c r="L31" s="697"/>
      <c r="M31" s="697"/>
      <c r="N31" s="698"/>
    </row>
    <row r="32" spans="1:14" ht="36" customHeight="1">
      <c r="A32" s="709" t="s">
        <v>574</v>
      </c>
      <c r="B32" s="710"/>
      <c r="C32" s="710"/>
      <c r="D32" s="711"/>
      <c r="E32" s="712">
        <f>入力シート!C55</f>
        <v>0</v>
      </c>
      <c r="F32" s="713"/>
      <c r="G32" s="713"/>
      <c r="H32" s="713"/>
      <c r="I32" s="158" t="s">
        <v>577</v>
      </c>
      <c r="J32" s="713">
        <f>入力シート!C56</f>
        <v>0</v>
      </c>
      <c r="K32" s="713"/>
      <c r="L32" s="713"/>
      <c r="M32" s="713"/>
      <c r="N32" s="714"/>
    </row>
    <row r="33" spans="1:14" ht="36" customHeight="1">
      <c r="A33" s="704" t="s">
        <v>588</v>
      </c>
      <c r="B33" s="705"/>
      <c r="C33" s="705"/>
      <c r="D33" s="706"/>
      <c r="E33" s="699" t="str">
        <f>入力シート!E52</f>
        <v>令和-118年1月0日</v>
      </c>
      <c r="F33" s="700"/>
      <c r="G33" s="700"/>
      <c r="H33" s="700"/>
      <c r="I33" s="700"/>
      <c r="J33" s="700"/>
      <c r="K33" s="700"/>
      <c r="L33" s="700"/>
      <c r="M33" s="700"/>
      <c r="N33" s="701"/>
    </row>
    <row r="34" spans="1:14" ht="36" customHeight="1">
      <c r="A34" s="704" t="s">
        <v>576</v>
      </c>
      <c r="B34" s="705"/>
      <c r="C34" s="705"/>
      <c r="D34" s="706"/>
      <c r="E34" s="707">
        <f>入力シート!C8</f>
        <v>0</v>
      </c>
      <c r="F34" s="708"/>
      <c r="G34" s="708"/>
      <c r="H34" s="708">
        <f>入力シート!C10</f>
        <v>0</v>
      </c>
      <c r="I34" s="708"/>
      <c r="J34" s="708"/>
      <c r="K34" s="159"/>
      <c r="L34" s="159"/>
      <c r="M34" s="159"/>
      <c r="N34" s="160"/>
    </row>
    <row r="36" spans="1:14">
      <c r="B36" s="155"/>
      <c r="C36" s="161"/>
      <c r="D36" s="161"/>
    </row>
    <row r="37" spans="1:14">
      <c r="B37" s="139"/>
      <c r="C37" s="147"/>
      <c r="D37" s="147"/>
    </row>
    <row r="38" spans="1:14">
      <c r="B38" s="139"/>
      <c r="C38" s="147"/>
      <c r="D38" s="147"/>
    </row>
    <row r="39" spans="1:14">
      <c r="A39" s="289" t="s">
        <v>802</v>
      </c>
    </row>
    <row r="40" spans="1:14">
      <c r="A40" s="289" t="s">
        <v>803</v>
      </c>
    </row>
    <row r="41" spans="1:14">
      <c r="A41" s="289" t="s">
        <v>806</v>
      </c>
    </row>
    <row r="42" spans="1:14">
      <c r="A42" s="289" t="s">
        <v>807</v>
      </c>
    </row>
    <row r="43" spans="1:14">
      <c r="N43" s="138" t="s">
        <v>565</v>
      </c>
    </row>
    <row r="47" spans="1:14" ht="28.5">
      <c r="A47" s="675" t="s">
        <v>583</v>
      </c>
      <c r="B47" s="675"/>
      <c r="C47" s="675"/>
      <c r="D47" s="675"/>
      <c r="E47" s="675"/>
      <c r="F47" s="675"/>
      <c r="G47" s="675"/>
      <c r="H47" s="675"/>
      <c r="I47" s="675"/>
      <c r="J47" s="675"/>
      <c r="K47" s="675"/>
      <c r="L47" s="675"/>
      <c r="M47" s="675"/>
      <c r="N47" s="675"/>
    </row>
    <row r="48" spans="1:14">
      <c r="D48" s="703" t="s">
        <v>733</v>
      </c>
      <c r="E48" s="703"/>
      <c r="F48" s="703"/>
      <c r="G48" s="703"/>
      <c r="H48" s="703"/>
      <c r="I48" s="703"/>
      <c r="J48" s="703"/>
      <c r="K48" s="703"/>
    </row>
    <row r="49" spans="1:14">
      <c r="J49" s="143"/>
      <c r="K49" s="143"/>
      <c r="L49" s="162"/>
      <c r="M49" s="162"/>
      <c r="N49" s="402" t="s">
        <v>936</v>
      </c>
    </row>
    <row r="51" spans="1:14">
      <c r="A51" s="688" t="s">
        <v>582</v>
      </c>
      <c r="B51" s="688"/>
      <c r="C51" s="114" t="s">
        <v>566</v>
      </c>
    </row>
    <row r="54" spans="1:14">
      <c r="F54" s="280" t="s">
        <v>935</v>
      </c>
    </row>
    <row r="57" spans="1:14">
      <c r="E57" s="114" t="s">
        <v>568</v>
      </c>
      <c r="G57" s="280">
        <f>入力シート!C22</f>
        <v>0</v>
      </c>
      <c r="H57" s="289"/>
      <c r="I57" s="289"/>
    </row>
    <row r="58" spans="1:14">
      <c r="G58" s="289"/>
      <c r="H58" s="289"/>
      <c r="I58" s="289"/>
    </row>
    <row r="59" spans="1:14">
      <c r="G59" s="289"/>
      <c r="H59" s="289"/>
      <c r="I59" s="289"/>
    </row>
    <row r="60" spans="1:14">
      <c r="E60" s="114" t="s">
        <v>569</v>
      </c>
      <c r="G60" s="280">
        <f>入力シート!C26</f>
        <v>0</v>
      </c>
      <c r="H60" s="289"/>
      <c r="I60" s="289"/>
    </row>
    <row r="61" spans="1:14">
      <c r="G61" s="289"/>
      <c r="H61" s="289"/>
      <c r="I61" s="289"/>
    </row>
    <row r="62" spans="1:14">
      <c r="G62" s="289"/>
      <c r="H62" s="289"/>
      <c r="I62" s="289"/>
    </row>
    <row r="63" spans="1:14" ht="18.75">
      <c r="E63" s="114" t="s">
        <v>567</v>
      </c>
      <c r="G63" s="325">
        <f>入力シート!C8</f>
        <v>0</v>
      </c>
      <c r="H63" s="325"/>
      <c r="I63" s="325">
        <f>入力シート!C10</f>
        <v>0</v>
      </c>
      <c r="J63" s="154"/>
    </row>
    <row r="66" spans="1:14">
      <c r="A66" s="114" t="s">
        <v>584</v>
      </c>
    </row>
    <row r="68" spans="1:14">
      <c r="H68" s="141"/>
    </row>
    <row r="69" spans="1:14">
      <c r="A69" s="674" t="s">
        <v>572</v>
      </c>
      <c r="B69" s="674"/>
      <c r="C69" s="674"/>
      <c r="D69" s="674"/>
      <c r="E69" s="674"/>
      <c r="F69" s="674"/>
      <c r="G69" s="674"/>
      <c r="H69" s="674"/>
      <c r="I69" s="674"/>
      <c r="J69" s="674"/>
      <c r="K69" s="674"/>
      <c r="L69" s="674"/>
      <c r="M69" s="674"/>
      <c r="N69" s="674"/>
    </row>
    <row r="72" spans="1:14" ht="36" customHeight="1">
      <c r="A72" s="693" t="s">
        <v>587</v>
      </c>
      <c r="B72" s="694"/>
      <c r="C72" s="694"/>
      <c r="D72" s="695"/>
      <c r="E72" s="696">
        <f>入力シート!C48</f>
        <v>0</v>
      </c>
      <c r="F72" s="697"/>
      <c r="G72" s="697"/>
      <c r="H72" s="697"/>
      <c r="I72" s="697"/>
      <c r="J72" s="697"/>
      <c r="K72" s="697"/>
      <c r="L72" s="697"/>
      <c r="M72" s="697"/>
      <c r="N72" s="698"/>
    </row>
    <row r="73" spans="1:14" ht="35.25" customHeight="1">
      <c r="A73" s="693" t="s">
        <v>586</v>
      </c>
      <c r="B73" s="694"/>
      <c r="C73" s="694"/>
      <c r="D73" s="695"/>
      <c r="E73" s="696">
        <f>入力シート!C54</f>
        <v>0</v>
      </c>
      <c r="F73" s="697"/>
      <c r="G73" s="697"/>
      <c r="H73" s="697"/>
      <c r="I73" s="697"/>
      <c r="J73" s="697"/>
      <c r="K73" s="697"/>
      <c r="L73" s="697"/>
      <c r="M73" s="697"/>
      <c r="N73" s="698"/>
    </row>
    <row r="74" spans="1:14" ht="35.25" customHeight="1">
      <c r="A74" s="709" t="s">
        <v>574</v>
      </c>
      <c r="B74" s="710"/>
      <c r="C74" s="710"/>
      <c r="D74" s="711"/>
      <c r="E74" s="712">
        <f>入力シート!C55</f>
        <v>0</v>
      </c>
      <c r="F74" s="713"/>
      <c r="G74" s="713"/>
      <c r="H74" s="713"/>
      <c r="I74" s="158" t="s">
        <v>577</v>
      </c>
      <c r="J74" s="713">
        <f>入力シート!C56</f>
        <v>0</v>
      </c>
      <c r="K74" s="713"/>
      <c r="L74" s="713"/>
      <c r="M74" s="713"/>
      <c r="N74" s="714"/>
    </row>
    <row r="75" spans="1:14" ht="35.25" customHeight="1">
      <c r="A75" s="704" t="s">
        <v>588</v>
      </c>
      <c r="B75" s="705"/>
      <c r="C75" s="705"/>
      <c r="D75" s="706"/>
      <c r="E75" s="699" t="str">
        <f>入力シート!E52</f>
        <v>令和-118年1月0日</v>
      </c>
      <c r="F75" s="700"/>
      <c r="G75" s="700"/>
      <c r="H75" s="700"/>
      <c r="I75" s="700"/>
      <c r="J75" s="700"/>
      <c r="K75" s="700"/>
      <c r="L75" s="700"/>
      <c r="M75" s="700"/>
      <c r="N75" s="701"/>
    </row>
    <row r="76" spans="1:14" ht="35.25" customHeight="1">
      <c r="A76" s="704" t="s">
        <v>576</v>
      </c>
      <c r="B76" s="705"/>
      <c r="C76" s="705"/>
      <c r="D76" s="706"/>
      <c r="E76" s="707">
        <f>入力シート!C8</f>
        <v>0</v>
      </c>
      <c r="F76" s="708"/>
      <c r="G76" s="708"/>
      <c r="H76" s="708">
        <f>入力シート!C10</f>
        <v>0</v>
      </c>
      <c r="I76" s="708"/>
      <c r="J76" s="708"/>
      <c r="K76" s="159"/>
      <c r="L76" s="159"/>
      <c r="M76" s="159"/>
      <c r="N76" s="160"/>
    </row>
    <row r="78" spans="1:14">
      <c r="B78" s="155"/>
      <c r="C78" s="161"/>
      <c r="D78" s="161"/>
    </row>
    <row r="79" spans="1:14">
      <c r="B79" s="139"/>
      <c r="C79" s="147"/>
      <c r="D79" s="147"/>
    </row>
    <row r="80" spans="1:14">
      <c r="B80" s="139"/>
      <c r="C80" s="147"/>
      <c r="D80" s="147"/>
    </row>
    <row r="81" spans="1:7">
      <c r="A81" s="289" t="s">
        <v>802</v>
      </c>
    </row>
    <row r="82" spans="1:7">
      <c r="A82" s="289" t="s">
        <v>803</v>
      </c>
    </row>
    <row r="83" spans="1:7">
      <c r="A83" s="289" t="s">
        <v>806</v>
      </c>
    </row>
    <row r="84" spans="1:7">
      <c r="A84" s="289" t="s">
        <v>807</v>
      </c>
    </row>
    <row r="85" spans="1:7">
      <c r="B85" s="139"/>
      <c r="C85" s="147"/>
      <c r="D85" s="147"/>
    </row>
    <row r="86" spans="1:7">
      <c r="B86" s="139"/>
      <c r="C86" s="147"/>
      <c r="D86" s="147"/>
      <c r="G86" s="141"/>
    </row>
    <row r="87" spans="1:7">
      <c r="B87" s="139"/>
      <c r="C87" s="147"/>
      <c r="D87" s="147"/>
    </row>
  </sheetData>
  <mergeCells count="32">
    <mergeCell ref="E34:G34"/>
    <mergeCell ref="E75:N75"/>
    <mergeCell ref="A51:B51"/>
    <mergeCell ref="A69:N69"/>
    <mergeCell ref="A34:D34"/>
    <mergeCell ref="A73:D73"/>
    <mergeCell ref="E73:N73"/>
    <mergeCell ref="A47:N47"/>
    <mergeCell ref="H34:J34"/>
    <mergeCell ref="J74:N74"/>
    <mergeCell ref="A76:D76"/>
    <mergeCell ref="E76:G76"/>
    <mergeCell ref="H76:J76"/>
    <mergeCell ref="A74:D74"/>
    <mergeCell ref="E74:H74"/>
    <mergeCell ref="A75:D75"/>
    <mergeCell ref="D6:K6"/>
    <mergeCell ref="D48:K48"/>
    <mergeCell ref="A5:N5"/>
    <mergeCell ref="A72:D72"/>
    <mergeCell ref="E72:N72"/>
    <mergeCell ref="A30:D30"/>
    <mergeCell ref="E30:N30"/>
    <mergeCell ref="A9:B9"/>
    <mergeCell ref="A27:N27"/>
    <mergeCell ref="A33:D33"/>
    <mergeCell ref="A32:D32"/>
    <mergeCell ref="A31:D31"/>
    <mergeCell ref="E31:N31"/>
    <mergeCell ref="E33:N33"/>
    <mergeCell ref="E32:H32"/>
    <mergeCell ref="J32:N32"/>
  </mergeCells>
  <phoneticPr fontId="3"/>
  <pageMargins left="0.78740157480314965" right="0.78740157480314965" top="0.98425196850393704" bottom="0.98425196850393704" header="0.51181102362204722" footer="0.51181102362204722"/>
  <pageSetup paperSize="9" orientation="portrait" blackAndWhite="1" horizontalDpi="200" verticalDpi="200" r:id="rId1"/>
  <headerFooter alignWithMargins="0"/>
  <rowBreaks count="1" manualBreakCount="1">
    <brk id="42"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585</v>
      </c>
    </row>
    <row r="5" spans="1:14" ht="28.5">
      <c r="A5" s="675" t="s">
        <v>595</v>
      </c>
      <c r="B5" s="675"/>
      <c r="C5" s="675"/>
      <c r="D5" s="675"/>
      <c r="E5" s="675"/>
      <c r="F5" s="675"/>
      <c r="G5" s="675"/>
      <c r="H5" s="675"/>
      <c r="I5" s="675"/>
      <c r="J5" s="675"/>
      <c r="K5" s="675"/>
      <c r="L5" s="675"/>
      <c r="M5" s="675"/>
      <c r="N5" s="675"/>
    </row>
    <row r="7" spans="1:14">
      <c r="L7" s="702" t="str">
        <f>入力シート!C3</f>
        <v>令和5年5月18日</v>
      </c>
      <c r="M7" s="702"/>
      <c r="N7" s="702"/>
    </row>
    <row r="9" spans="1:14">
      <c r="A9" s="114" t="s">
        <v>596</v>
      </c>
    </row>
    <row r="12" spans="1:14" ht="14.25" customHeight="1">
      <c r="F12" s="141" t="s">
        <v>597</v>
      </c>
    </row>
    <row r="13" spans="1:14" ht="14.25" customHeight="1"/>
    <row r="14" spans="1:14" ht="14.25" customHeight="1"/>
    <row r="15" spans="1:14" ht="14.25" customHeight="1">
      <c r="E15" s="114" t="s">
        <v>568</v>
      </c>
      <c r="G15" s="280">
        <f>入力シート!C22</f>
        <v>0</v>
      </c>
    </row>
    <row r="16" spans="1:14" ht="14.25" customHeight="1"/>
    <row r="17" spans="1:14" ht="14.25" customHeight="1"/>
    <row r="18" spans="1:14" ht="14.25" customHeight="1">
      <c r="E18" s="114" t="s">
        <v>569</v>
      </c>
      <c r="G18" s="141">
        <f>入力シート!C26</f>
        <v>0</v>
      </c>
    </row>
    <row r="21" spans="1:14" ht="18.75">
      <c r="E21" s="114" t="s">
        <v>567</v>
      </c>
      <c r="G21" s="325">
        <f>入力シート!C8</f>
        <v>0</v>
      </c>
      <c r="H21" s="325"/>
      <c r="I21" s="325">
        <f>入力シート!C10</f>
        <v>0</v>
      </c>
      <c r="J21" s="154"/>
    </row>
    <row r="24" spans="1:14" ht="24" customHeight="1">
      <c r="A24" s="289" t="s">
        <v>937</v>
      </c>
    </row>
    <row r="25" spans="1:14" ht="24" customHeight="1">
      <c r="A25" s="289" t="s">
        <v>938</v>
      </c>
    </row>
    <row r="26" spans="1:14">
      <c r="H26" s="141"/>
    </row>
    <row r="27" spans="1:14" ht="24" customHeight="1">
      <c r="A27" s="674" t="s">
        <v>572</v>
      </c>
      <c r="B27" s="674"/>
      <c r="C27" s="674"/>
      <c r="D27" s="674"/>
      <c r="E27" s="674"/>
      <c r="F27" s="674"/>
      <c r="G27" s="674"/>
      <c r="H27" s="674"/>
      <c r="I27" s="674"/>
      <c r="J27" s="674"/>
      <c r="K27" s="674"/>
      <c r="L27" s="674"/>
      <c r="M27" s="674"/>
      <c r="N27" s="674"/>
    </row>
    <row r="28" spans="1:14" ht="14.25" customHeight="1"/>
    <row r="29" spans="1:14" ht="36" customHeight="1">
      <c r="A29" s="721" t="s">
        <v>600</v>
      </c>
      <c r="B29" s="704" t="s">
        <v>517</v>
      </c>
      <c r="C29" s="724"/>
      <c r="D29" s="725"/>
      <c r="E29" s="715">
        <f>入力シート!C58</f>
        <v>0</v>
      </c>
      <c r="F29" s="726"/>
      <c r="G29" s="164"/>
      <c r="H29" s="717">
        <f>入力シート!C59</f>
        <v>0</v>
      </c>
      <c r="I29" s="717"/>
      <c r="J29" s="164"/>
      <c r="K29" s="164"/>
      <c r="L29" s="164"/>
      <c r="M29" s="164"/>
      <c r="N29" s="165"/>
    </row>
    <row r="30" spans="1:14" ht="36" customHeight="1">
      <c r="A30" s="722"/>
      <c r="B30" s="693" t="s">
        <v>516</v>
      </c>
      <c r="C30" s="694"/>
      <c r="D30" s="695"/>
      <c r="E30" s="696">
        <f>入力シート!C61</f>
        <v>0</v>
      </c>
      <c r="F30" s="727"/>
      <c r="G30" s="727"/>
      <c r="H30" s="727"/>
      <c r="I30" s="727"/>
      <c r="J30" s="727"/>
      <c r="K30" s="727"/>
      <c r="L30" s="727"/>
      <c r="M30" s="727"/>
      <c r="N30" s="728"/>
    </row>
    <row r="31" spans="1:14" ht="36" customHeight="1">
      <c r="A31" s="722"/>
      <c r="B31" s="709"/>
      <c r="C31" s="710"/>
      <c r="D31" s="711"/>
      <c r="E31" s="166"/>
      <c r="F31" s="167"/>
      <c r="G31" s="167"/>
      <c r="H31" s="158" t="s">
        <v>599</v>
      </c>
      <c r="I31" s="158"/>
      <c r="J31" s="713">
        <f>入力シート!C62</f>
        <v>0</v>
      </c>
      <c r="K31" s="731"/>
      <c r="L31" s="731"/>
      <c r="M31" s="731"/>
      <c r="N31" s="732"/>
    </row>
    <row r="32" spans="1:14" ht="36" customHeight="1">
      <c r="A32" s="722"/>
      <c r="B32" s="704" t="s">
        <v>475</v>
      </c>
      <c r="C32" s="724"/>
      <c r="D32" s="725"/>
      <c r="E32" s="729">
        <f>入力シート!C63</f>
        <v>0</v>
      </c>
      <c r="F32" s="717"/>
      <c r="G32" s="717"/>
      <c r="H32" s="717"/>
      <c r="I32" s="717"/>
      <c r="J32" s="717"/>
      <c r="K32" s="717"/>
      <c r="L32" s="717"/>
      <c r="M32" s="717"/>
      <c r="N32" s="730"/>
    </row>
    <row r="33" spans="1:14" ht="36" customHeight="1">
      <c r="A33" s="722"/>
      <c r="B33" s="704" t="s">
        <v>467</v>
      </c>
      <c r="C33" s="724"/>
      <c r="D33" s="725"/>
      <c r="E33" s="699">
        <f>入力シート!C60</f>
        <v>0</v>
      </c>
      <c r="F33" s="700"/>
      <c r="G33" s="700"/>
      <c r="H33" s="700"/>
      <c r="I33" s="700"/>
      <c r="J33" s="700"/>
      <c r="K33" s="700"/>
      <c r="L33" s="700"/>
      <c r="M33" s="700"/>
      <c r="N33" s="701"/>
    </row>
    <row r="34" spans="1:14" ht="36" customHeight="1">
      <c r="A34" s="723"/>
      <c r="B34" s="704" t="s">
        <v>598</v>
      </c>
      <c r="C34" s="724"/>
      <c r="D34" s="725"/>
      <c r="E34" s="699" t="str">
        <f>入力シート!E57</f>
        <v>令和-118年1月0日</v>
      </c>
      <c r="F34" s="700"/>
      <c r="G34" s="700"/>
      <c r="H34" s="700"/>
      <c r="I34" s="700"/>
      <c r="J34" s="700"/>
      <c r="K34" s="700"/>
      <c r="L34" s="700"/>
      <c r="M34" s="700"/>
      <c r="N34" s="701"/>
    </row>
    <row r="35" spans="1:14" ht="36" customHeight="1">
      <c r="A35" s="718" t="s">
        <v>479</v>
      </c>
      <c r="B35" s="719"/>
      <c r="C35" s="719"/>
      <c r="D35" s="720"/>
      <c r="E35" s="715">
        <f>入力シート!C8</f>
        <v>0</v>
      </c>
      <c r="F35" s="716"/>
      <c r="G35" s="168"/>
      <c r="H35" s="717">
        <f>入力シート!C10</f>
        <v>0</v>
      </c>
      <c r="I35" s="717"/>
      <c r="J35" s="168"/>
      <c r="K35" s="159"/>
      <c r="L35" s="159"/>
      <c r="M35" s="159"/>
      <c r="N35" s="160"/>
    </row>
    <row r="37" spans="1:14">
      <c r="A37" s="289" t="s">
        <v>804</v>
      </c>
    </row>
    <row r="38" spans="1:14">
      <c r="A38" s="289" t="s">
        <v>805</v>
      </c>
    </row>
    <row r="39" spans="1:14">
      <c r="A39" s="289" t="s">
        <v>808</v>
      </c>
    </row>
    <row r="40" spans="1:14">
      <c r="A40" s="289" t="s">
        <v>809</v>
      </c>
    </row>
    <row r="41" spans="1:14">
      <c r="B41" s="139"/>
      <c r="C41" s="147"/>
      <c r="D41" s="147"/>
    </row>
    <row r="42" spans="1:14">
      <c r="B42" s="139"/>
      <c r="C42" s="147"/>
      <c r="D42" s="147"/>
      <c r="H42" s="141"/>
    </row>
    <row r="43" spans="1:14">
      <c r="B43" s="139"/>
      <c r="C43" s="147"/>
      <c r="D43" s="147"/>
      <c r="H43" s="141"/>
    </row>
    <row r="44" spans="1:14">
      <c r="B44" s="139"/>
      <c r="C44" s="147"/>
      <c r="D44" s="147"/>
    </row>
    <row r="45" spans="1:14">
      <c r="B45" s="139"/>
      <c r="C45" s="147"/>
      <c r="D45" s="147"/>
      <c r="G45" s="141"/>
    </row>
    <row r="46" spans="1:14">
      <c r="B46" s="139"/>
      <c r="C46" s="147"/>
      <c r="D46" s="147"/>
    </row>
  </sheetData>
  <mergeCells count="19">
    <mergeCell ref="A5:N5"/>
    <mergeCell ref="L7:N7"/>
    <mergeCell ref="A27:N27"/>
    <mergeCell ref="A29:A34"/>
    <mergeCell ref="B29:D29"/>
    <mergeCell ref="B34:D34"/>
    <mergeCell ref="B33:D33"/>
    <mergeCell ref="E29:F29"/>
    <mergeCell ref="H29:I29"/>
    <mergeCell ref="E30:N30"/>
    <mergeCell ref="E32:N32"/>
    <mergeCell ref="J31:N31"/>
    <mergeCell ref="B32:D32"/>
    <mergeCell ref="E35:F35"/>
    <mergeCell ref="B30:D31"/>
    <mergeCell ref="E34:N34"/>
    <mergeCell ref="H35:I35"/>
    <mergeCell ref="E33:N33"/>
    <mergeCell ref="A35:D35"/>
  </mergeCells>
  <phoneticPr fontId="3"/>
  <pageMargins left="0.98425196850393704" right="0.59055118110236227" top="0.98425196850393704" bottom="0.98425196850393704" header="0.51181102362204722" footer="0.51181102362204722"/>
  <pageSetup paperSize="9" orientation="portrait"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3"/>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594</v>
      </c>
    </row>
    <row r="3" spans="1:14" ht="28.5">
      <c r="A3" s="675" t="s">
        <v>608</v>
      </c>
      <c r="B3" s="675"/>
      <c r="C3" s="675"/>
      <c r="D3" s="675"/>
      <c r="E3" s="675"/>
      <c r="F3" s="675"/>
      <c r="G3" s="675"/>
      <c r="H3" s="675"/>
      <c r="I3" s="675"/>
      <c r="J3" s="675"/>
      <c r="K3" s="675"/>
      <c r="L3" s="675"/>
      <c r="M3" s="675"/>
      <c r="N3" s="675"/>
    </row>
    <row r="5" spans="1:14">
      <c r="K5" s="303" t="s">
        <v>939</v>
      </c>
      <c r="L5" s="162"/>
      <c r="M5" s="162"/>
      <c r="N5" s="162"/>
    </row>
    <row r="7" spans="1:14">
      <c r="A7" s="114" t="s">
        <v>596</v>
      </c>
    </row>
    <row r="9" spans="1:14" ht="14.25" customHeight="1">
      <c r="F9" s="141" t="s">
        <v>597</v>
      </c>
    </row>
    <row r="10" spans="1:14" ht="14.25" customHeight="1"/>
    <row r="11" spans="1:14" ht="14.25" customHeight="1">
      <c r="E11" s="114" t="s">
        <v>568</v>
      </c>
      <c r="G11" s="280">
        <f>入力シート!C22</f>
        <v>0</v>
      </c>
      <c r="H11" s="289"/>
      <c r="I11" s="289"/>
    </row>
    <row r="12" spans="1:14" ht="14.25" customHeight="1">
      <c r="G12" s="289"/>
      <c r="H12" s="289"/>
      <c r="I12" s="289"/>
    </row>
    <row r="13" spans="1:14" ht="14.25" customHeight="1">
      <c r="G13" s="289"/>
      <c r="H13" s="289"/>
      <c r="I13" s="289"/>
    </row>
    <row r="14" spans="1:14" ht="14.25" customHeight="1">
      <c r="E14" s="114" t="s">
        <v>569</v>
      </c>
      <c r="G14" s="280">
        <f>入力シート!C26</f>
        <v>0</v>
      </c>
      <c r="H14" s="289"/>
      <c r="I14" s="289"/>
    </row>
    <row r="15" spans="1:14">
      <c r="G15" s="289"/>
      <c r="H15" s="289"/>
      <c r="I15" s="289"/>
    </row>
    <row r="16" spans="1:14">
      <c r="G16" s="289"/>
      <c r="H16" s="289"/>
      <c r="I16" s="289"/>
    </row>
    <row r="17" spans="1:14" ht="18.75">
      <c r="E17" s="114" t="s">
        <v>567</v>
      </c>
      <c r="G17" s="325">
        <f>入力シート!C8</f>
        <v>0</v>
      </c>
      <c r="H17" s="325"/>
      <c r="I17" s="325">
        <f>入力シート!C10</f>
        <v>0</v>
      </c>
      <c r="J17" s="154"/>
    </row>
    <row r="19" spans="1:14" ht="24" customHeight="1">
      <c r="A19" s="289" t="s">
        <v>940</v>
      </c>
    </row>
    <row r="20" spans="1:14" ht="24" customHeight="1">
      <c r="A20" s="289" t="s">
        <v>941</v>
      </c>
    </row>
    <row r="21" spans="1:14">
      <c r="H21" s="141"/>
    </row>
    <row r="22" spans="1:14" ht="24" customHeight="1">
      <c r="A22" s="674" t="s">
        <v>572</v>
      </c>
      <c r="B22" s="674"/>
      <c r="C22" s="674"/>
      <c r="D22" s="674"/>
      <c r="E22" s="674"/>
      <c r="F22" s="674"/>
      <c r="G22" s="674"/>
      <c r="H22" s="674"/>
      <c r="I22" s="674"/>
      <c r="J22" s="674"/>
      <c r="K22" s="674"/>
      <c r="L22" s="674"/>
      <c r="M22" s="674"/>
      <c r="N22" s="674"/>
    </row>
    <row r="23" spans="1:14" ht="14.25" customHeight="1">
      <c r="A23" s="169"/>
      <c r="B23" s="169"/>
      <c r="C23" s="169"/>
      <c r="D23" s="169"/>
      <c r="E23" s="169"/>
      <c r="F23" s="169"/>
      <c r="G23" s="169"/>
      <c r="H23" s="169"/>
      <c r="I23" s="169"/>
      <c r="J23" s="169"/>
      <c r="K23" s="169"/>
      <c r="L23" s="169"/>
      <c r="M23" s="169"/>
      <c r="N23" s="169"/>
    </row>
    <row r="24" spans="1:14" ht="36" customHeight="1">
      <c r="A24" s="704" t="s">
        <v>610</v>
      </c>
      <c r="B24" s="724"/>
      <c r="C24" s="724"/>
      <c r="D24" s="725"/>
      <c r="E24" s="715">
        <f>入力シート!C58</f>
        <v>0</v>
      </c>
      <c r="F24" s="726"/>
      <c r="G24" s="170"/>
      <c r="H24" s="717">
        <f>入力シート!C59</f>
        <v>0</v>
      </c>
      <c r="I24" s="717"/>
      <c r="J24" s="170"/>
      <c r="K24" s="170"/>
      <c r="L24" s="170"/>
      <c r="M24" s="170"/>
      <c r="N24" s="171"/>
    </row>
    <row r="25" spans="1:14" ht="36" customHeight="1">
      <c r="A25" s="721" t="s">
        <v>611</v>
      </c>
      <c r="B25" s="704" t="s">
        <v>517</v>
      </c>
      <c r="C25" s="724"/>
      <c r="D25" s="725"/>
      <c r="E25" s="715">
        <f>入力シート!C66</f>
        <v>0</v>
      </c>
      <c r="F25" s="716"/>
      <c r="G25" s="164"/>
      <c r="H25" s="717">
        <f>入力シート!C67</f>
        <v>0</v>
      </c>
      <c r="I25" s="717"/>
      <c r="J25" s="164"/>
      <c r="K25" s="164"/>
      <c r="L25" s="164"/>
      <c r="M25" s="164"/>
      <c r="N25" s="165"/>
    </row>
    <row r="26" spans="1:14" ht="36" customHeight="1">
      <c r="A26" s="733"/>
      <c r="B26" s="693" t="s">
        <v>516</v>
      </c>
      <c r="C26" s="694"/>
      <c r="D26" s="695"/>
      <c r="E26" s="696">
        <f>入力シート!C69</f>
        <v>0</v>
      </c>
      <c r="F26" s="727"/>
      <c r="G26" s="727"/>
      <c r="H26" s="727"/>
      <c r="I26" s="727"/>
      <c r="J26" s="727"/>
      <c r="K26" s="727"/>
      <c r="L26" s="727"/>
      <c r="M26" s="727"/>
      <c r="N26" s="728"/>
    </row>
    <row r="27" spans="1:14" ht="36" customHeight="1">
      <c r="A27" s="733"/>
      <c r="B27" s="709"/>
      <c r="C27" s="710"/>
      <c r="D27" s="711"/>
      <c r="E27" s="166"/>
      <c r="F27" s="167"/>
      <c r="G27" s="167"/>
      <c r="H27" s="158" t="s">
        <v>599</v>
      </c>
      <c r="I27" s="158"/>
      <c r="J27" s="713">
        <f>入力シート!C70</f>
        <v>0</v>
      </c>
      <c r="K27" s="731"/>
      <c r="L27" s="731"/>
      <c r="M27" s="731"/>
      <c r="N27" s="732"/>
    </row>
    <row r="28" spans="1:14" ht="36" customHeight="1">
      <c r="A28" s="733"/>
      <c r="B28" s="704" t="s">
        <v>475</v>
      </c>
      <c r="C28" s="724"/>
      <c r="D28" s="725"/>
      <c r="E28" s="729">
        <f>入力シート!C71</f>
        <v>0</v>
      </c>
      <c r="F28" s="717"/>
      <c r="G28" s="717"/>
      <c r="H28" s="717"/>
      <c r="I28" s="717"/>
      <c r="J28" s="717"/>
      <c r="K28" s="717"/>
      <c r="L28" s="717"/>
      <c r="M28" s="717"/>
      <c r="N28" s="730"/>
    </row>
    <row r="29" spans="1:14" ht="36" customHeight="1">
      <c r="A29" s="733"/>
      <c r="B29" s="704" t="s">
        <v>467</v>
      </c>
      <c r="C29" s="724"/>
      <c r="D29" s="725"/>
      <c r="E29" s="699">
        <f>入力シート!C68</f>
        <v>0</v>
      </c>
      <c r="F29" s="700"/>
      <c r="G29" s="700"/>
      <c r="H29" s="700"/>
      <c r="I29" s="700"/>
      <c r="J29" s="700"/>
      <c r="K29" s="700"/>
      <c r="L29" s="700"/>
      <c r="M29" s="700"/>
      <c r="N29" s="701"/>
    </row>
    <row r="30" spans="1:14" ht="36" customHeight="1">
      <c r="A30" s="704" t="s">
        <v>588</v>
      </c>
      <c r="B30" s="724"/>
      <c r="C30" s="724"/>
      <c r="D30" s="725"/>
      <c r="E30" s="699" t="str">
        <f>入力シート!E65</f>
        <v>令和-118年1月0日</v>
      </c>
      <c r="F30" s="700"/>
      <c r="G30" s="700"/>
      <c r="H30" s="700"/>
      <c r="I30" s="700"/>
      <c r="J30" s="700"/>
      <c r="K30" s="700"/>
      <c r="L30" s="700"/>
      <c r="M30" s="700"/>
      <c r="N30" s="701"/>
    </row>
    <row r="31" spans="1:14" ht="36" customHeight="1">
      <c r="A31" s="704" t="s">
        <v>620</v>
      </c>
      <c r="B31" s="724"/>
      <c r="C31" s="724"/>
      <c r="D31" s="725"/>
      <c r="E31" s="699">
        <f>入力シート!C72</f>
        <v>0</v>
      </c>
      <c r="F31" s="700"/>
      <c r="G31" s="700"/>
      <c r="H31" s="700"/>
      <c r="I31" s="700"/>
      <c r="J31" s="700"/>
      <c r="K31" s="700"/>
      <c r="L31" s="700"/>
      <c r="M31" s="700"/>
      <c r="N31" s="701"/>
    </row>
    <row r="32" spans="1:14" ht="36" customHeight="1">
      <c r="A32" s="718" t="s">
        <v>479</v>
      </c>
      <c r="B32" s="719"/>
      <c r="C32" s="719"/>
      <c r="D32" s="720"/>
      <c r="E32" s="715">
        <f>入力シート!C8</f>
        <v>0</v>
      </c>
      <c r="F32" s="716"/>
      <c r="G32" s="168"/>
      <c r="H32" s="717">
        <f>入力シート!C10</f>
        <v>0</v>
      </c>
      <c r="I32" s="717"/>
      <c r="J32" s="168"/>
      <c r="K32" s="159"/>
      <c r="L32" s="159"/>
      <c r="M32" s="159"/>
      <c r="N32" s="160"/>
    </row>
    <row r="34" spans="1:8">
      <c r="A34" s="289" t="s">
        <v>804</v>
      </c>
    </row>
    <row r="35" spans="1:8">
      <c r="A35" s="289" t="s">
        <v>805</v>
      </c>
    </row>
    <row r="36" spans="1:8">
      <c r="A36" s="289" t="s">
        <v>808</v>
      </c>
    </row>
    <row r="37" spans="1:8">
      <c r="A37" s="289" t="s">
        <v>809</v>
      </c>
    </row>
    <row r="38" spans="1:8">
      <c r="B38" s="139"/>
      <c r="C38" s="147"/>
      <c r="D38" s="147"/>
    </row>
    <row r="39" spans="1:8">
      <c r="B39" s="139"/>
      <c r="C39" s="147"/>
      <c r="D39" s="147"/>
      <c r="H39" s="141"/>
    </row>
    <row r="40" spans="1:8">
      <c r="B40" s="139"/>
      <c r="C40" s="147"/>
      <c r="D40" s="147"/>
      <c r="H40" s="141"/>
    </row>
    <row r="41" spans="1:8">
      <c r="B41" s="139"/>
      <c r="C41" s="147"/>
      <c r="D41" s="147"/>
    </row>
    <row r="42" spans="1:8">
      <c r="B42" s="139"/>
      <c r="C42" s="147"/>
      <c r="D42" s="147"/>
      <c r="G42" s="141"/>
    </row>
    <row r="43" spans="1:8">
      <c r="B43" s="139"/>
      <c r="C43" s="147"/>
      <c r="D43" s="147"/>
    </row>
  </sheetData>
  <mergeCells count="23">
    <mergeCell ref="A3:N3"/>
    <mergeCell ref="A22:N22"/>
    <mergeCell ref="A24:D24"/>
    <mergeCell ref="E24:F24"/>
    <mergeCell ref="H24:I24"/>
    <mergeCell ref="A32:D32"/>
    <mergeCell ref="B29:D29"/>
    <mergeCell ref="B28:D28"/>
    <mergeCell ref="A31:D31"/>
    <mergeCell ref="E30:N30"/>
    <mergeCell ref="E32:F32"/>
    <mergeCell ref="H32:I32"/>
    <mergeCell ref="E31:N31"/>
    <mergeCell ref="B26:D27"/>
    <mergeCell ref="A25:A29"/>
    <mergeCell ref="A30:D30"/>
    <mergeCell ref="E26:N26"/>
    <mergeCell ref="E28:N28"/>
    <mergeCell ref="J27:N27"/>
    <mergeCell ref="E29:N29"/>
    <mergeCell ref="E25:F25"/>
    <mergeCell ref="H25:I25"/>
    <mergeCell ref="B25:D25"/>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0"/>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609</v>
      </c>
    </row>
    <row r="3" spans="1:14" ht="28.5">
      <c r="A3" s="675" t="s">
        <v>621</v>
      </c>
      <c r="B3" s="675"/>
      <c r="C3" s="675"/>
      <c r="D3" s="675"/>
      <c r="E3" s="675"/>
      <c r="F3" s="675"/>
      <c r="G3" s="675"/>
      <c r="H3" s="675"/>
      <c r="I3" s="675"/>
      <c r="J3" s="675"/>
      <c r="K3" s="675"/>
      <c r="L3" s="675"/>
      <c r="M3" s="675"/>
      <c r="N3" s="675"/>
    </row>
    <row r="5" spans="1:14">
      <c r="K5" s="303" t="s">
        <v>939</v>
      </c>
      <c r="L5" s="162"/>
      <c r="M5" s="162"/>
      <c r="N5" s="162"/>
    </row>
    <row r="7" spans="1:14">
      <c r="A7" s="114" t="s">
        <v>596</v>
      </c>
    </row>
    <row r="9" spans="1:14" ht="14.25" customHeight="1"/>
    <row r="10" spans="1:14" ht="14.25" customHeight="1">
      <c r="E10" s="114" t="s">
        <v>516</v>
      </c>
      <c r="G10" s="280">
        <f>入力シート!C22</f>
        <v>0</v>
      </c>
      <c r="H10" s="289"/>
      <c r="I10" s="289"/>
    </row>
    <row r="11" spans="1:14" ht="14.25" customHeight="1">
      <c r="G11" s="289"/>
      <c r="H11" s="289"/>
      <c r="I11" s="289"/>
    </row>
    <row r="12" spans="1:14">
      <c r="G12" s="289"/>
      <c r="H12" s="289"/>
      <c r="I12" s="289"/>
    </row>
    <row r="13" spans="1:14" ht="18.75">
      <c r="E13" s="114" t="s">
        <v>479</v>
      </c>
      <c r="G13" s="325">
        <f>入力シート!C8</f>
        <v>0</v>
      </c>
      <c r="H13" s="325"/>
      <c r="I13" s="325">
        <f>入力シート!C10</f>
        <v>0</v>
      </c>
      <c r="J13" s="154"/>
    </row>
    <row r="16" spans="1:14" ht="24" customHeight="1">
      <c r="A16" s="114" t="s">
        <v>623</v>
      </c>
    </row>
    <row r="17" spans="1:14" ht="24" customHeight="1">
      <c r="A17" s="114" t="s">
        <v>624</v>
      </c>
    </row>
    <row r="18" spans="1:14">
      <c r="H18" s="141"/>
    </row>
    <row r="19" spans="1:14" ht="24" customHeight="1">
      <c r="A19" s="674" t="s">
        <v>572</v>
      </c>
      <c r="B19" s="674"/>
      <c r="C19" s="674"/>
      <c r="D19" s="674"/>
      <c r="E19" s="674"/>
      <c r="F19" s="674"/>
      <c r="G19" s="674"/>
      <c r="H19" s="674"/>
      <c r="I19" s="674"/>
      <c r="J19" s="674"/>
      <c r="K19" s="674"/>
      <c r="L19" s="674"/>
      <c r="M19" s="674"/>
      <c r="N19" s="674"/>
    </row>
    <row r="20" spans="1:14" ht="14.25" customHeight="1">
      <c r="A20" s="169"/>
      <c r="B20" s="169"/>
      <c r="C20" s="169"/>
      <c r="D20" s="169"/>
      <c r="E20" s="169"/>
      <c r="F20" s="169"/>
      <c r="G20" s="169"/>
      <c r="H20" s="169"/>
      <c r="I20" s="169"/>
      <c r="J20" s="169"/>
      <c r="K20" s="169"/>
      <c r="L20" s="169"/>
      <c r="M20" s="169"/>
      <c r="N20" s="169"/>
    </row>
    <row r="21" spans="1:14" ht="36" customHeight="1">
      <c r="A21" s="704" t="s">
        <v>625</v>
      </c>
      <c r="B21" s="724"/>
      <c r="C21" s="724"/>
      <c r="D21" s="725"/>
      <c r="E21" s="715">
        <f>入力シート!C58</f>
        <v>0</v>
      </c>
      <c r="F21" s="726"/>
      <c r="G21" s="170"/>
      <c r="H21" s="717">
        <f>入力シート!C59</f>
        <v>0</v>
      </c>
      <c r="I21" s="717"/>
      <c r="J21" s="170"/>
      <c r="K21" s="170"/>
      <c r="L21" s="170"/>
      <c r="M21" s="170"/>
      <c r="N21" s="171"/>
    </row>
    <row r="22" spans="1:14" ht="36" customHeight="1">
      <c r="A22" s="704" t="s">
        <v>626</v>
      </c>
      <c r="B22" s="724"/>
      <c r="C22" s="724"/>
      <c r="D22" s="725"/>
      <c r="E22" s="715">
        <f>入力シート!C8</f>
        <v>0</v>
      </c>
      <c r="F22" s="716"/>
      <c r="G22" s="172"/>
      <c r="H22" s="717">
        <f>入力シート!C10</f>
        <v>0</v>
      </c>
      <c r="I22" s="717"/>
      <c r="J22" s="172"/>
      <c r="K22" s="172"/>
      <c r="L22" s="172"/>
      <c r="M22" s="172"/>
      <c r="N22" s="173"/>
    </row>
    <row r="23" spans="1:14" ht="36" customHeight="1">
      <c r="A23" s="704" t="s">
        <v>627</v>
      </c>
      <c r="B23" s="724"/>
      <c r="C23" s="724"/>
      <c r="D23" s="725"/>
      <c r="E23" s="729">
        <f>入力シート!C74</f>
        <v>0</v>
      </c>
      <c r="F23" s="717"/>
      <c r="G23" s="717"/>
      <c r="H23" s="717"/>
      <c r="I23" s="717"/>
      <c r="J23" s="717"/>
      <c r="K23" s="717"/>
      <c r="L23" s="717"/>
      <c r="M23" s="717"/>
      <c r="N23" s="730"/>
    </row>
    <row r="24" spans="1:14" ht="36" customHeight="1">
      <c r="A24" s="721" t="s">
        <v>628</v>
      </c>
      <c r="B24" s="704" t="s">
        <v>516</v>
      </c>
      <c r="C24" s="724"/>
      <c r="D24" s="725"/>
      <c r="E24" s="715">
        <f>入力シート!C76</f>
        <v>0</v>
      </c>
      <c r="F24" s="716"/>
      <c r="G24" s="164"/>
      <c r="H24" s="717">
        <f>入力シート!C77</f>
        <v>0</v>
      </c>
      <c r="I24" s="717"/>
      <c r="J24" s="164"/>
      <c r="K24" s="164"/>
      <c r="L24" s="164"/>
      <c r="M24" s="164"/>
      <c r="N24" s="165"/>
    </row>
    <row r="25" spans="1:14" ht="36" customHeight="1">
      <c r="A25" s="733"/>
      <c r="B25" s="693" t="s">
        <v>517</v>
      </c>
      <c r="C25" s="694"/>
      <c r="D25" s="695"/>
      <c r="E25" s="696">
        <f>入力シート!C79</f>
        <v>0</v>
      </c>
      <c r="F25" s="727"/>
      <c r="G25" s="727"/>
      <c r="H25" s="727"/>
      <c r="I25" s="727"/>
      <c r="J25" s="727"/>
      <c r="K25" s="727"/>
      <c r="L25" s="727"/>
      <c r="M25" s="727"/>
      <c r="N25" s="728"/>
    </row>
    <row r="26" spans="1:14" ht="36" customHeight="1">
      <c r="A26" s="733"/>
      <c r="B26" s="709"/>
      <c r="C26" s="710"/>
      <c r="D26" s="711"/>
      <c r="E26" s="166"/>
      <c r="F26" s="167"/>
      <c r="G26" s="167"/>
      <c r="H26" s="158" t="s">
        <v>599</v>
      </c>
      <c r="I26" s="158"/>
      <c r="J26" s="713">
        <f>入力シート!C80</f>
        <v>0</v>
      </c>
      <c r="K26" s="731"/>
      <c r="L26" s="731"/>
      <c r="M26" s="731"/>
      <c r="N26" s="732"/>
    </row>
    <row r="27" spans="1:14" ht="36" customHeight="1">
      <c r="A27" s="733"/>
      <c r="B27" s="704" t="s">
        <v>467</v>
      </c>
      <c r="C27" s="724"/>
      <c r="D27" s="725"/>
      <c r="E27" s="734">
        <f>入力シート!C78</f>
        <v>0</v>
      </c>
      <c r="F27" s="735"/>
      <c r="G27" s="735"/>
      <c r="H27" s="735"/>
      <c r="I27" s="735"/>
      <c r="J27" s="735"/>
      <c r="K27" s="735"/>
      <c r="L27" s="735"/>
      <c r="M27" s="735"/>
      <c r="N27" s="736"/>
    </row>
    <row r="28" spans="1:14" ht="36" customHeight="1">
      <c r="A28" s="733"/>
      <c r="B28" s="704" t="s">
        <v>475</v>
      </c>
      <c r="C28" s="724"/>
      <c r="D28" s="725"/>
      <c r="E28" s="699">
        <f>入力シート!C81</f>
        <v>0</v>
      </c>
      <c r="F28" s="700"/>
      <c r="G28" s="700"/>
      <c r="H28" s="700"/>
      <c r="I28" s="700"/>
      <c r="J28" s="700"/>
      <c r="K28" s="700"/>
      <c r="L28" s="700"/>
      <c r="M28" s="700"/>
      <c r="N28" s="701"/>
    </row>
    <row r="29" spans="1:14" ht="36" customHeight="1">
      <c r="A29" s="704" t="s">
        <v>629</v>
      </c>
      <c r="B29" s="724"/>
      <c r="C29" s="724"/>
      <c r="D29" s="725"/>
      <c r="E29" s="699" t="str">
        <f>入力シート!E75</f>
        <v>令和-118年1月0日</v>
      </c>
      <c r="F29" s="700"/>
      <c r="G29" s="700"/>
      <c r="H29" s="700"/>
      <c r="I29" s="700"/>
      <c r="J29" s="700"/>
      <c r="K29" s="700"/>
      <c r="L29" s="700"/>
      <c r="M29" s="700"/>
      <c r="N29" s="701"/>
    </row>
    <row r="31" spans="1:14">
      <c r="A31" s="289" t="s">
        <v>802</v>
      </c>
    </row>
    <row r="32" spans="1:14">
      <c r="A32" s="289" t="s">
        <v>803</v>
      </c>
    </row>
    <row r="33" spans="1:8">
      <c r="A33" s="289" t="s">
        <v>806</v>
      </c>
    </row>
    <row r="34" spans="1:8">
      <c r="A34" s="289" t="s">
        <v>807</v>
      </c>
    </row>
    <row r="35" spans="1:8">
      <c r="B35" s="139"/>
      <c r="C35" s="147"/>
      <c r="D35" s="147"/>
    </row>
    <row r="36" spans="1:8">
      <c r="B36" s="139"/>
      <c r="C36" s="147"/>
      <c r="D36" s="147"/>
      <c r="H36" s="141"/>
    </row>
    <row r="37" spans="1:8">
      <c r="B37" s="139"/>
      <c r="C37" s="147"/>
      <c r="D37" s="147"/>
      <c r="H37" s="141"/>
    </row>
    <row r="38" spans="1:8">
      <c r="B38" s="139"/>
      <c r="C38" s="147"/>
      <c r="D38" s="147"/>
    </row>
    <row r="39" spans="1:8">
      <c r="B39" s="139"/>
      <c r="C39" s="147"/>
      <c r="D39" s="147"/>
      <c r="G39" s="141"/>
    </row>
    <row r="40" spans="1:8">
      <c r="B40" s="139"/>
      <c r="C40" s="147"/>
      <c r="D40" s="147"/>
    </row>
  </sheetData>
  <mergeCells count="23">
    <mergeCell ref="E29:N29"/>
    <mergeCell ref="B28:D28"/>
    <mergeCell ref="A29:D29"/>
    <mergeCell ref="A24:A28"/>
    <mergeCell ref="B27:D27"/>
    <mergeCell ref="E27:N27"/>
    <mergeCell ref="H24:I24"/>
    <mergeCell ref="B24:D24"/>
    <mergeCell ref="J26:N26"/>
    <mergeCell ref="B25:D26"/>
    <mergeCell ref="E24:F24"/>
    <mergeCell ref="E25:N25"/>
    <mergeCell ref="E22:F22"/>
    <mergeCell ref="A22:D22"/>
    <mergeCell ref="E28:N28"/>
    <mergeCell ref="A23:D23"/>
    <mergeCell ref="H22:I22"/>
    <mergeCell ref="E23:N23"/>
    <mergeCell ref="A3:N3"/>
    <mergeCell ref="A19:N19"/>
    <mergeCell ref="A21:D21"/>
    <mergeCell ref="E21:F21"/>
    <mergeCell ref="H21:I21"/>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02"/>
  <sheetViews>
    <sheetView view="pageBreakPreview" zoomScaleNormal="100" zoomScaleSheetLayoutView="100" workbookViewId="0"/>
  </sheetViews>
  <sheetFormatPr defaultColWidth="5.125" defaultRowHeight="14.25"/>
  <cols>
    <col min="1" max="2" width="6.75" style="114" customWidth="1"/>
    <col min="3" max="16" width="5.125" style="114"/>
    <col min="17" max="17" width="5.125" style="114" customWidth="1"/>
    <col min="18" max="16384" width="5.125" style="114"/>
  </cols>
  <sheetData>
    <row r="1" spans="1:17">
      <c r="Q1" s="138" t="s">
        <v>622</v>
      </c>
    </row>
    <row r="3" spans="1:17" ht="28.5">
      <c r="A3" s="675" t="s">
        <v>661</v>
      </c>
      <c r="B3" s="675"/>
      <c r="C3" s="675"/>
      <c r="D3" s="675"/>
      <c r="E3" s="675"/>
      <c r="F3" s="675"/>
      <c r="G3" s="675"/>
      <c r="H3" s="675"/>
      <c r="I3" s="675"/>
      <c r="J3" s="675"/>
      <c r="K3" s="675"/>
      <c r="L3" s="675"/>
      <c r="M3" s="675"/>
      <c r="N3" s="675"/>
      <c r="O3" s="675"/>
      <c r="P3" s="675"/>
      <c r="Q3" s="675"/>
    </row>
    <row r="4" spans="1:17" ht="15" customHeight="1">
      <c r="A4" s="189"/>
      <c r="B4" s="189"/>
      <c r="C4" s="189"/>
      <c r="D4" s="189"/>
      <c r="E4" s="189"/>
      <c r="F4" s="189"/>
      <c r="G4" s="189"/>
      <c r="H4" s="189"/>
      <c r="I4" s="189"/>
      <c r="J4" s="189"/>
      <c r="K4" s="189"/>
      <c r="L4" s="189"/>
      <c r="M4" s="189"/>
      <c r="N4" s="189"/>
    </row>
    <row r="5" spans="1:17" ht="15" customHeight="1">
      <c r="A5" s="189"/>
      <c r="B5" s="189"/>
      <c r="C5" s="189"/>
      <c r="D5" s="189"/>
      <c r="E5" s="189"/>
      <c r="F5" s="189"/>
      <c r="G5" s="189"/>
      <c r="H5" s="189"/>
      <c r="I5" s="189"/>
      <c r="J5" s="189"/>
      <c r="K5" s="189"/>
      <c r="L5" s="189"/>
      <c r="M5" s="189"/>
      <c r="N5" s="189"/>
    </row>
    <row r="6" spans="1:17">
      <c r="A6" s="114" t="s">
        <v>662</v>
      </c>
    </row>
    <row r="7" spans="1:17" ht="13.5" customHeight="1"/>
    <row r="9" spans="1:17">
      <c r="B9" s="304" t="s">
        <v>939</v>
      </c>
      <c r="C9" s="162"/>
      <c r="D9" s="162"/>
      <c r="E9" s="143"/>
      <c r="F9" s="143"/>
    </row>
    <row r="12" spans="1:17" ht="18.75">
      <c r="H12" s="154"/>
      <c r="J12" s="290" t="s">
        <v>942</v>
      </c>
      <c r="L12" s="154">
        <f>入力シート!C8</f>
        <v>0</v>
      </c>
      <c r="M12" s="154"/>
      <c r="N12" s="154">
        <f>入力シート!C10</f>
        <v>0</v>
      </c>
      <c r="Q12" s="157"/>
    </row>
    <row r="15" spans="1:17">
      <c r="A15" s="114" t="s">
        <v>596</v>
      </c>
    </row>
    <row r="17" spans="1:17" ht="24" customHeight="1">
      <c r="A17" s="674" t="s">
        <v>572</v>
      </c>
      <c r="B17" s="674"/>
      <c r="C17" s="674"/>
      <c r="D17" s="674"/>
      <c r="E17" s="674"/>
      <c r="F17" s="674"/>
      <c r="G17" s="674"/>
      <c r="H17" s="674"/>
      <c r="I17" s="674"/>
      <c r="J17" s="674"/>
      <c r="K17" s="674"/>
      <c r="L17" s="674"/>
      <c r="M17" s="674"/>
      <c r="N17" s="674"/>
      <c r="O17" s="674"/>
      <c r="P17" s="674"/>
      <c r="Q17" s="674"/>
    </row>
    <row r="18" spans="1:17" ht="14.25" customHeight="1">
      <c r="A18" s="169"/>
      <c r="B18" s="169"/>
      <c r="C18" s="169"/>
      <c r="D18" s="169"/>
      <c r="E18" s="169"/>
      <c r="F18" s="169"/>
      <c r="G18" s="169"/>
      <c r="H18" s="169"/>
      <c r="I18" s="169"/>
      <c r="J18" s="169"/>
      <c r="K18" s="169"/>
      <c r="L18" s="169"/>
      <c r="M18" s="169"/>
      <c r="N18" s="169"/>
    </row>
    <row r="19" spans="1:17" ht="21" customHeight="1">
      <c r="A19" s="767" t="s">
        <v>517</v>
      </c>
      <c r="B19" s="768"/>
      <c r="C19" s="767" t="s">
        <v>516</v>
      </c>
      <c r="D19" s="769"/>
      <c r="E19" s="769"/>
      <c r="F19" s="768"/>
      <c r="G19" s="190" t="s">
        <v>663</v>
      </c>
      <c r="H19" s="190" t="s">
        <v>474</v>
      </c>
      <c r="I19" s="767" t="s">
        <v>664</v>
      </c>
      <c r="J19" s="769"/>
      <c r="K19" s="768"/>
      <c r="L19" s="767" t="s">
        <v>665</v>
      </c>
      <c r="M19" s="769"/>
      <c r="N19" s="769"/>
      <c r="O19" s="768"/>
      <c r="P19" s="767" t="s">
        <v>666</v>
      </c>
      <c r="Q19" s="768"/>
    </row>
    <row r="20" spans="1:17" ht="21" customHeight="1">
      <c r="A20" s="737"/>
      <c r="B20" s="738"/>
      <c r="C20" s="741"/>
      <c r="D20" s="742"/>
      <c r="E20" s="742"/>
      <c r="F20" s="743"/>
      <c r="G20" s="747"/>
      <c r="H20" s="749" t="s">
        <v>215</v>
      </c>
      <c r="I20" s="751" t="s">
        <v>215</v>
      </c>
      <c r="J20" s="752"/>
      <c r="K20" s="753"/>
      <c r="L20" s="757" t="s">
        <v>945</v>
      </c>
      <c r="M20" s="758"/>
      <c r="N20" s="758"/>
      <c r="O20" s="759"/>
      <c r="P20" s="760" t="s">
        <v>215</v>
      </c>
      <c r="Q20" s="761"/>
    </row>
    <row r="21" spans="1:17" ht="21" customHeight="1">
      <c r="A21" s="739"/>
      <c r="B21" s="740"/>
      <c r="C21" s="744"/>
      <c r="D21" s="745"/>
      <c r="E21" s="745"/>
      <c r="F21" s="746"/>
      <c r="G21" s="748"/>
      <c r="H21" s="750"/>
      <c r="I21" s="754"/>
      <c r="J21" s="755"/>
      <c r="K21" s="756"/>
      <c r="L21" s="764" t="s">
        <v>946</v>
      </c>
      <c r="M21" s="765"/>
      <c r="N21" s="765"/>
      <c r="O21" s="766"/>
      <c r="P21" s="762"/>
      <c r="Q21" s="763"/>
    </row>
    <row r="22" spans="1:17" ht="21" customHeight="1">
      <c r="A22" s="737"/>
      <c r="B22" s="738"/>
      <c r="C22" s="741"/>
      <c r="D22" s="742"/>
      <c r="E22" s="742"/>
      <c r="F22" s="743"/>
      <c r="G22" s="747"/>
      <c r="H22" s="749" t="s">
        <v>215</v>
      </c>
      <c r="I22" s="751" t="s">
        <v>215</v>
      </c>
      <c r="J22" s="752"/>
      <c r="K22" s="753"/>
      <c r="L22" s="757" t="s">
        <v>945</v>
      </c>
      <c r="M22" s="758"/>
      <c r="N22" s="758"/>
      <c r="O22" s="759"/>
      <c r="P22" s="760" t="s">
        <v>215</v>
      </c>
      <c r="Q22" s="761"/>
    </row>
    <row r="23" spans="1:17" ht="21" customHeight="1">
      <c r="A23" s="739"/>
      <c r="B23" s="740"/>
      <c r="C23" s="744"/>
      <c r="D23" s="745"/>
      <c r="E23" s="745"/>
      <c r="F23" s="746"/>
      <c r="G23" s="748"/>
      <c r="H23" s="750"/>
      <c r="I23" s="754"/>
      <c r="J23" s="755"/>
      <c r="K23" s="756"/>
      <c r="L23" s="764" t="s">
        <v>946</v>
      </c>
      <c r="M23" s="765"/>
      <c r="N23" s="765"/>
      <c r="O23" s="766"/>
      <c r="P23" s="762"/>
      <c r="Q23" s="763"/>
    </row>
    <row r="24" spans="1:17" ht="21" customHeight="1">
      <c r="A24" s="737"/>
      <c r="B24" s="738"/>
      <c r="C24" s="741"/>
      <c r="D24" s="742"/>
      <c r="E24" s="742"/>
      <c r="F24" s="743"/>
      <c r="G24" s="747"/>
      <c r="H24" s="749" t="s">
        <v>215</v>
      </c>
      <c r="I24" s="751" t="s">
        <v>215</v>
      </c>
      <c r="J24" s="752"/>
      <c r="K24" s="753"/>
      <c r="L24" s="757" t="s">
        <v>945</v>
      </c>
      <c r="M24" s="758"/>
      <c r="N24" s="758"/>
      <c r="O24" s="759"/>
      <c r="P24" s="760" t="s">
        <v>215</v>
      </c>
      <c r="Q24" s="761"/>
    </row>
    <row r="25" spans="1:17" ht="21" customHeight="1">
      <c r="A25" s="739"/>
      <c r="B25" s="740"/>
      <c r="C25" s="744"/>
      <c r="D25" s="745"/>
      <c r="E25" s="745"/>
      <c r="F25" s="746"/>
      <c r="G25" s="748"/>
      <c r="H25" s="750"/>
      <c r="I25" s="754"/>
      <c r="J25" s="755"/>
      <c r="K25" s="756"/>
      <c r="L25" s="764" t="s">
        <v>946</v>
      </c>
      <c r="M25" s="765"/>
      <c r="N25" s="765"/>
      <c r="O25" s="766"/>
      <c r="P25" s="762"/>
      <c r="Q25" s="763"/>
    </row>
    <row r="26" spans="1:17" ht="21" customHeight="1">
      <c r="A26" s="737"/>
      <c r="B26" s="738"/>
      <c r="C26" s="741"/>
      <c r="D26" s="742"/>
      <c r="E26" s="742"/>
      <c r="F26" s="743"/>
      <c r="G26" s="747"/>
      <c r="H26" s="749" t="s">
        <v>215</v>
      </c>
      <c r="I26" s="751" t="s">
        <v>215</v>
      </c>
      <c r="J26" s="752"/>
      <c r="K26" s="753"/>
      <c r="L26" s="757" t="s">
        <v>945</v>
      </c>
      <c r="M26" s="758"/>
      <c r="N26" s="758"/>
      <c r="O26" s="759"/>
      <c r="P26" s="760" t="s">
        <v>215</v>
      </c>
      <c r="Q26" s="761"/>
    </row>
    <row r="27" spans="1:17" ht="21" customHeight="1">
      <c r="A27" s="739"/>
      <c r="B27" s="740"/>
      <c r="C27" s="744"/>
      <c r="D27" s="745"/>
      <c r="E27" s="745"/>
      <c r="F27" s="746"/>
      <c r="G27" s="748"/>
      <c r="H27" s="750"/>
      <c r="I27" s="754"/>
      <c r="J27" s="755"/>
      <c r="K27" s="756"/>
      <c r="L27" s="764" t="s">
        <v>946</v>
      </c>
      <c r="M27" s="765"/>
      <c r="N27" s="765"/>
      <c r="O27" s="766"/>
      <c r="P27" s="762"/>
      <c r="Q27" s="763"/>
    </row>
    <row r="28" spans="1:17" ht="21" customHeight="1">
      <c r="A28" s="737"/>
      <c r="B28" s="738"/>
      <c r="C28" s="741"/>
      <c r="D28" s="742"/>
      <c r="E28" s="742"/>
      <c r="F28" s="743"/>
      <c r="G28" s="747"/>
      <c r="H28" s="749" t="s">
        <v>215</v>
      </c>
      <c r="I28" s="751" t="s">
        <v>215</v>
      </c>
      <c r="J28" s="752"/>
      <c r="K28" s="753"/>
      <c r="L28" s="757" t="s">
        <v>945</v>
      </c>
      <c r="M28" s="758"/>
      <c r="N28" s="758"/>
      <c r="O28" s="759"/>
      <c r="P28" s="760" t="s">
        <v>215</v>
      </c>
      <c r="Q28" s="761"/>
    </row>
    <row r="29" spans="1:17" ht="21" customHeight="1">
      <c r="A29" s="739"/>
      <c r="B29" s="740"/>
      <c r="C29" s="744"/>
      <c r="D29" s="745"/>
      <c r="E29" s="745"/>
      <c r="F29" s="746"/>
      <c r="G29" s="748"/>
      <c r="H29" s="750"/>
      <c r="I29" s="754"/>
      <c r="J29" s="755"/>
      <c r="K29" s="756"/>
      <c r="L29" s="764" t="s">
        <v>946</v>
      </c>
      <c r="M29" s="765"/>
      <c r="N29" s="765"/>
      <c r="O29" s="766"/>
      <c r="P29" s="762"/>
      <c r="Q29" s="763"/>
    </row>
    <row r="30" spans="1:17" ht="21" customHeight="1">
      <c r="A30" s="737"/>
      <c r="B30" s="738"/>
      <c r="C30" s="741"/>
      <c r="D30" s="742"/>
      <c r="E30" s="742"/>
      <c r="F30" s="743"/>
      <c r="G30" s="747"/>
      <c r="H30" s="749" t="s">
        <v>215</v>
      </c>
      <c r="I30" s="751" t="s">
        <v>215</v>
      </c>
      <c r="J30" s="752"/>
      <c r="K30" s="753"/>
      <c r="L30" s="757" t="s">
        <v>945</v>
      </c>
      <c r="M30" s="758"/>
      <c r="N30" s="758"/>
      <c r="O30" s="759"/>
      <c r="P30" s="760" t="s">
        <v>215</v>
      </c>
      <c r="Q30" s="761"/>
    </row>
    <row r="31" spans="1:17" ht="21" customHeight="1">
      <c r="A31" s="739"/>
      <c r="B31" s="740"/>
      <c r="C31" s="744"/>
      <c r="D31" s="745"/>
      <c r="E31" s="745"/>
      <c r="F31" s="746"/>
      <c r="G31" s="748"/>
      <c r="H31" s="750"/>
      <c r="I31" s="754"/>
      <c r="J31" s="755"/>
      <c r="K31" s="756"/>
      <c r="L31" s="764" t="s">
        <v>946</v>
      </c>
      <c r="M31" s="765"/>
      <c r="N31" s="765"/>
      <c r="O31" s="766"/>
      <c r="P31" s="762"/>
      <c r="Q31" s="763"/>
    </row>
    <row r="32" spans="1:17" ht="21" customHeight="1">
      <c r="A32" s="737"/>
      <c r="B32" s="738"/>
      <c r="C32" s="741"/>
      <c r="D32" s="742"/>
      <c r="E32" s="742"/>
      <c r="F32" s="743"/>
      <c r="G32" s="747"/>
      <c r="H32" s="749" t="s">
        <v>215</v>
      </c>
      <c r="I32" s="751" t="s">
        <v>215</v>
      </c>
      <c r="J32" s="752"/>
      <c r="K32" s="753"/>
      <c r="L32" s="757" t="s">
        <v>945</v>
      </c>
      <c r="M32" s="758"/>
      <c r="N32" s="758"/>
      <c r="O32" s="759"/>
      <c r="P32" s="760" t="s">
        <v>215</v>
      </c>
      <c r="Q32" s="761"/>
    </row>
    <row r="33" spans="1:17" ht="21" customHeight="1">
      <c r="A33" s="739"/>
      <c r="B33" s="740"/>
      <c r="C33" s="744"/>
      <c r="D33" s="745"/>
      <c r="E33" s="745"/>
      <c r="F33" s="746"/>
      <c r="G33" s="748"/>
      <c r="H33" s="750"/>
      <c r="I33" s="754"/>
      <c r="J33" s="755"/>
      <c r="K33" s="756"/>
      <c r="L33" s="764" t="s">
        <v>946</v>
      </c>
      <c r="M33" s="765"/>
      <c r="N33" s="765"/>
      <c r="O33" s="766"/>
      <c r="P33" s="762"/>
      <c r="Q33" s="763"/>
    </row>
    <row r="34" spans="1:17" ht="21" customHeight="1">
      <c r="A34" s="737"/>
      <c r="B34" s="738"/>
      <c r="C34" s="741"/>
      <c r="D34" s="742"/>
      <c r="E34" s="742"/>
      <c r="F34" s="743"/>
      <c r="G34" s="747"/>
      <c r="H34" s="749" t="s">
        <v>215</v>
      </c>
      <c r="I34" s="751" t="s">
        <v>215</v>
      </c>
      <c r="J34" s="752"/>
      <c r="K34" s="753"/>
      <c r="L34" s="757" t="s">
        <v>945</v>
      </c>
      <c r="M34" s="758"/>
      <c r="N34" s="758"/>
      <c r="O34" s="759"/>
      <c r="P34" s="760" t="s">
        <v>215</v>
      </c>
      <c r="Q34" s="761"/>
    </row>
    <row r="35" spans="1:17" ht="21" customHeight="1">
      <c r="A35" s="739"/>
      <c r="B35" s="740"/>
      <c r="C35" s="744"/>
      <c r="D35" s="745"/>
      <c r="E35" s="745"/>
      <c r="F35" s="746"/>
      <c r="G35" s="748"/>
      <c r="H35" s="750"/>
      <c r="I35" s="754"/>
      <c r="J35" s="755"/>
      <c r="K35" s="756"/>
      <c r="L35" s="764" t="s">
        <v>946</v>
      </c>
      <c r="M35" s="765"/>
      <c r="N35" s="765"/>
      <c r="O35" s="766"/>
      <c r="P35" s="762"/>
      <c r="Q35" s="763"/>
    </row>
    <row r="36" spans="1:17" ht="21" customHeight="1">
      <c r="A36" s="737"/>
      <c r="B36" s="738"/>
      <c r="C36" s="741"/>
      <c r="D36" s="742"/>
      <c r="E36" s="742"/>
      <c r="F36" s="743"/>
      <c r="G36" s="747"/>
      <c r="H36" s="749" t="s">
        <v>215</v>
      </c>
      <c r="I36" s="751" t="s">
        <v>215</v>
      </c>
      <c r="J36" s="752"/>
      <c r="K36" s="753"/>
      <c r="L36" s="757" t="s">
        <v>945</v>
      </c>
      <c r="M36" s="758"/>
      <c r="N36" s="758"/>
      <c r="O36" s="759"/>
      <c r="P36" s="760" t="s">
        <v>215</v>
      </c>
      <c r="Q36" s="761"/>
    </row>
    <row r="37" spans="1:17" ht="21" customHeight="1">
      <c r="A37" s="739"/>
      <c r="B37" s="740"/>
      <c r="C37" s="744"/>
      <c r="D37" s="745"/>
      <c r="E37" s="745"/>
      <c r="F37" s="746"/>
      <c r="G37" s="748"/>
      <c r="H37" s="750"/>
      <c r="I37" s="754"/>
      <c r="J37" s="755"/>
      <c r="K37" s="756"/>
      <c r="L37" s="764" t="s">
        <v>946</v>
      </c>
      <c r="M37" s="765"/>
      <c r="N37" s="765"/>
      <c r="O37" s="766"/>
      <c r="P37" s="762"/>
      <c r="Q37" s="763"/>
    </row>
    <row r="38" spans="1:17" ht="21" customHeight="1">
      <c r="A38" s="737"/>
      <c r="B38" s="738"/>
      <c r="C38" s="741"/>
      <c r="D38" s="742"/>
      <c r="E38" s="742"/>
      <c r="F38" s="743"/>
      <c r="G38" s="747"/>
      <c r="H38" s="749" t="s">
        <v>215</v>
      </c>
      <c r="I38" s="751" t="s">
        <v>215</v>
      </c>
      <c r="J38" s="752"/>
      <c r="K38" s="753"/>
      <c r="L38" s="757" t="s">
        <v>945</v>
      </c>
      <c r="M38" s="758"/>
      <c r="N38" s="758"/>
      <c r="O38" s="759"/>
      <c r="P38" s="760" t="s">
        <v>215</v>
      </c>
      <c r="Q38" s="761"/>
    </row>
    <row r="39" spans="1:17" ht="21" customHeight="1">
      <c r="A39" s="739"/>
      <c r="B39" s="740"/>
      <c r="C39" s="744"/>
      <c r="D39" s="745"/>
      <c r="E39" s="745"/>
      <c r="F39" s="746"/>
      <c r="G39" s="748"/>
      <c r="H39" s="750"/>
      <c r="I39" s="754"/>
      <c r="J39" s="755"/>
      <c r="K39" s="756"/>
      <c r="L39" s="764" t="s">
        <v>946</v>
      </c>
      <c r="M39" s="765"/>
      <c r="N39" s="765"/>
      <c r="O39" s="766"/>
      <c r="P39" s="762"/>
      <c r="Q39" s="763"/>
    </row>
    <row r="40" spans="1:17" ht="21" customHeight="1">
      <c r="A40" s="737"/>
      <c r="B40" s="738"/>
      <c r="C40" s="741"/>
      <c r="D40" s="742"/>
      <c r="E40" s="742"/>
      <c r="F40" s="743"/>
      <c r="G40" s="747"/>
      <c r="H40" s="749" t="s">
        <v>215</v>
      </c>
      <c r="I40" s="751" t="s">
        <v>215</v>
      </c>
      <c r="J40" s="752"/>
      <c r="K40" s="753"/>
      <c r="L40" s="757" t="s">
        <v>945</v>
      </c>
      <c r="M40" s="758"/>
      <c r="N40" s="758"/>
      <c r="O40" s="759"/>
      <c r="P40" s="760" t="s">
        <v>215</v>
      </c>
      <c r="Q40" s="761"/>
    </row>
    <row r="41" spans="1:17" ht="21" customHeight="1">
      <c r="A41" s="739"/>
      <c r="B41" s="740"/>
      <c r="C41" s="744"/>
      <c r="D41" s="745"/>
      <c r="E41" s="745"/>
      <c r="F41" s="746"/>
      <c r="G41" s="748"/>
      <c r="H41" s="750"/>
      <c r="I41" s="754"/>
      <c r="J41" s="755"/>
      <c r="K41" s="756"/>
      <c r="L41" s="764" t="s">
        <v>946</v>
      </c>
      <c r="M41" s="765"/>
      <c r="N41" s="765"/>
      <c r="O41" s="766"/>
      <c r="P41" s="762"/>
      <c r="Q41" s="763"/>
    </row>
    <row r="42" spans="1:17" ht="21" customHeight="1">
      <c r="A42" s="767" t="s">
        <v>517</v>
      </c>
      <c r="B42" s="768"/>
      <c r="C42" s="767" t="s">
        <v>516</v>
      </c>
      <c r="D42" s="769"/>
      <c r="E42" s="769"/>
      <c r="F42" s="768"/>
      <c r="G42" s="190" t="s">
        <v>663</v>
      </c>
      <c r="H42" s="190" t="s">
        <v>474</v>
      </c>
      <c r="I42" s="767" t="s">
        <v>664</v>
      </c>
      <c r="J42" s="769"/>
      <c r="K42" s="768"/>
      <c r="L42" s="767" t="s">
        <v>665</v>
      </c>
      <c r="M42" s="769"/>
      <c r="N42" s="769"/>
      <c r="O42" s="768"/>
      <c r="P42" s="767" t="s">
        <v>666</v>
      </c>
      <c r="Q42" s="768"/>
    </row>
    <row r="43" spans="1:17" ht="21" customHeight="1">
      <c r="A43" s="737"/>
      <c r="B43" s="738"/>
      <c r="C43" s="741"/>
      <c r="D43" s="742"/>
      <c r="E43" s="742"/>
      <c r="F43" s="743"/>
      <c r="G43" s="747"/>
      <c r="H43" s="749" t="s">
        <v>215</v>
      </c>
      <c r="I43" s="751" t="s">
        <v>215</v>
      </c>
      <c r="J43" s="752"/>
      <c r="K43" s="753"/>
      <c r="L43" s="757" t="s">
        <v>945</v>
      </c>
      <c r="M43" s="758"/>
      <c r="N43" s="758"/>
      <c r="O43" s="759"/>
      <c r="P43" s="760" t="s">
        <v>215</v>
      </c>
      <c r="Q43" s="761"/>
    </row>
    <row r="44" spans="1:17" ht="21" customHeight="1">
      <c r="A44" s="739"/>
      <c r="B44" s="740"/>
      <c r="C44" s="744"/>
      <c r="D44" s="745"/>
      <c r="E44" s="745"/>
      <c r="F44" s="746"/>
      <c r="G44" s="748"/>
      <c r="H44" s="750"/>
      <c r="I44" s="754"/>
      <c r="J44" s="755"/>
      <c r="K44" s="756"/>
      <c r="L44" s="764" t="s">
        <v>946</v>
      </c>
      <c r="M44" s="765"/>
      <c r="N44" s="765"/>
      <c r="O44" s="766"/>
      <c r="P44" s="762"/>
      <c r="Q44" s="763"/>
    </row>
    <row r="45" spans="1:17" ht="21" customHeight="1">
      <c r="A45" s="737"/>
      <c r="B45" s="738"/>
      <c r="C45" s="741"/>
      <c r="D45" s="742"/>
      <c r="E45" s="742"/>
      <c r="F45" s="743"/>
      <c r="G45" s="747"/>
      <c r="H45" s="749" t="s">
        <v>215</v>
      </c>
      <c r="I45" s="751" t="s">
        <v>215</v>
      </c>
      <c r="J45" s="752"/>
      <c r="K45" s="753"/>
      <c r="L45" s="757" t="s">
        <v>945</v>
      </c>
      <c r="M45" s="758"/>
      <c r="N45" s="758"/>
      <c r="O45" s="759"/>
      <c r="P45" s="760" t="s">
        <v>215</v>
      </c>
      <c r="Q45" s="761"/>
    </row>
    <row r="46" spans="1:17" ht="21" customHeight="1">
      <c r="A46" s="739"/>
      <c r="B46" s="740"/>
      <c r="C46" s="744"/>
      <c r="D46" s="745"/>
      <c r="E46" s="745"/>
      <c r="F46" s="746"/>
      <c r="G46" s="748"/>
      <c r="H46" s="750"/>
      <c r="I46" s="754"/>
      <c r="J46" s="755"/>
      <c r="K46" s="756"/>
      <c r="L46" s="764" t="s">
        <v>946</v>
      </c>
      <c r="M46" s="765"/>
      <c r="N46" s="765"/>
      <c r="O46" s="766"/>
      <c r="P46" s="762"/>
      <c r="Q46" s="763"/>
    </row>
    <row r="47" spans="1:17" ht="21" customHeight="1">
      <c r="A47" s="737"/>
      <c r="B47" s="738"/>
      <c r="C47" s="741"/>
      <c r="D47" s="742"/>
      <c r="E47" s="742"/>
      <c r="F47" s="743"/>
      <c r="G47" s="747"/>
      <c r="H47" s="749" t="s">
        <v>215</v>
      </c>
      <c r="I47" s="751" t="s">
        <v>215</v>
      </c>
      <c r="J47" s="752"/>
      <c r="K47" s="753"/>
      <c r="L47" s="757" t="s">
        <v>945</v>
      </c>
      <c r="M47" s="758"/>
      <c r="N47" s="758"/>
      <c r="O47" s="759"/>
      <c r="P47" s="760" t="s">
        <v>215</v>
      </c>
      <c r="Q47" s="761"/>
    </row>
    <row r="48" spans="1:17" ht="21" customHeight="1">
      <c r="A48" s="739"/>
      <c r="B48" s="740"/>
      <c r="C48" s="744"/>
      <c r="D48" s="745"/>
      <c r="E48" s="745"/>
      <c r="F48" s="746"/>
      <c r="G48" s="748"/>
      <c r="H48" s="750"/>
      <c r="I48" s="754"/>
      <c r="J48" s="755"/>
      <c r="K48" s="756"/>
      <c r="L48" s="764" t="s">
        <v>946</v>
      </c>
      <c r="M48" s="765"/>
      <c r="N48" s="765"/>
      <c r="O48" s="766"/>
      <c r="P48" s="762"/>
      <c r="Q48" s="763"/>
    </row>
    <row r="49" spans="1:17" ht="21" customHeight="1">
      <c r="A49" s="737"/>
      <c r="B49" s="738"/>
      <c r="C49" s="741"/>
      <c r="D49" s="742"/>
      <c r="E49" s="742"/>
      <c r="F49" s="743"/>
      <c r="G49" s="747"/>
      <c r="H49" s="749" t="s">
        <v>215</v>
      </c>
      <c r="I49" s="751" t="s">
        <v>215</v>
      </c>
      <c r="J49" s="752"/>
      <c r="K49" s="753"/>
      <c r="L49" s="757" t="s">
        <v>945</v>
      </c>
      <c r="M49" s="758"/>
      <c r="N49" s="758"/>
      <c r="O49" s="759"/>
      <c r="P49" s="760" t="s">
        <v>215</v>
      </c>
      <c r="Q49" s="761"/>
    </row>
    <row r="50" spans="1:17" ht="21" customHeight="1">
      <c r="A50" s="739"/>
      <c r="B50" s="740"/>
      <c r="C50" s="744"/>
      <c r="D50" s="745"/>
      <c r="E50" s="745"/>
      <c r="F50" s="746"/>
      <c r="G50" s="748"/>
      <c r="H50" s="750"/>
      <c r="I50" s="754"/>
      <c r="J50" s="755"/>
      <c r="K50" s="756"/>
      <c r="L50" s="764" t="s">
        <v>946</v>
      </c>
      <c r="M50" s="765"/>
      <c r="N50" s="765"/>
      <c r="O50" s="766"/>
      <c r="P50" s="762"/>
      <c r="Q50" s="763"/>
    </row>
    <row r="51" spans="1:17" ht="21" customHeight="1">
      <c r="A51" s="737"/>
      <c r="B51" s="738"/>
      <c r="C51" s="741"/>
      <c r="D51" s="742"/>
      <c r="E51" s="742"/>
      <c r="F51" s="743"/>
      <c r="G51" s="747"/>
      <c r="H51" s="749" t="s">
        <v>215</v>
      </c>
      <c r="I51" s="751" t="s">
        <v>215</v>
      </c>
      <c r="J51" s="752"/>
      <c r="K51" s="753"/>
      <c r="L51" s="757" t="s">
        <v>945</v>
      </c>
      <c r="M51" s="758"/>
      <c r="N51" s="758"/>
      <c r="O51" s="759"/>
      <c r="P51" s="760" t="s">
        <v>215</v>
      </c>
      <c r="Q51" s="761"/>
    </row>
    <row r="52" spans="1:17" ht="21" customHeight="1">
      <c r="A52" s="739"/>
      <c r="B52" s="740"/>
      <c r="C52" s="744"/>
      <c r="D52" s="745"/>
      <c r="E52" s="745"/>
      <c r="F52" s="746"/>
      <c r="G52" s="748"/>
      <c r="H52" s="750"/>
      <c r="I52" s="754"/>
      <c r="J52" s="755"/>
      <c r="K52" s="756"/>
      <c r="L52" s="764" t="s">
        <v>946</v>
      </c>
      <c r="M52" s="765"/>
      <c r="N52" s="765"/>
      <c r="O52" s="766"/>
      <c r="P52" s="762"/>
      <c r="Q52" s="763"/>
    </row>
    <row r="53" spans="1:17" ht="21" customHeight="1">
      <c r="A53" s="737"/>
      <c r="B53" s="738"/>
      <c r="C53" s="741"/>
      <c r="D53" s="742"/>
      <c r="E53" s="742"/>
      <c r="F53" s="743"/>
      <c r="G53" s="747"/>
      <c r="H53" s="749" t="s">
        <v>215</v>
      </c>
      <c r="I53" s="751" t="s">
        <v>215</v>
      </c>
      <c r="J53" s="752"/>
      <c r="K53" s="753"/>
      <c r="L53" s="757" t="s">
        <v>945</v>
      </c>
      <c r="M53" s="758"/>
      <c r="N53" s="758"/>
      <c r="O53" s="759"/>
      <c r="P53" s="760" t="s">
        <v>215</v>
      </c>
      <c r="Q53" s="761"/>
    </row>
    <row r="54" spans="1:17" ht="21" customHeight="1">
      <c r="A54" s="739"/>
      <c r="B54" s="740"/>
      <c r="C54" s="744"/>
      <c r="D54" s="745"/>
      <c r="E54" s="745"/>
      <c r="F54" s="746"/>
      <c r="G54" s="748"/>
      <c r="H54" s="750"/>
      <c r="I54" s="754"/>
      <c r="J54" s="755"/>
      <c r="K54" s="756"/>
      <c r="L54" s="764" t="s">
        <v>946</v>
      </c>
      <c r="M54" s="765"/>
      <c r="N54" s="765"/>
      <c r="O54" s="766"/>
      <c r="P54" s="762"/>
      <c r="Q54" s="763"/>
    </row>
    <row r="55" spans="1:17" ht="21" customHeight="1">
      <c r="A55" s="737"/>
      <c r="B55" s="738"/>
      <c r="C55" s="741"/>
      <c r="D55" s="742"/>
      <c r="E55" s="742"/>
      <c r="F55" s="743"/>
      <c r="G55" s="747"/>
      <c r="H55" s="749" t="s">
        <v>215</v>
      </c>
      <c r="I55" s="751" t="s">
        <v>215</v>
      </c>
      <c r="J55" s="752"/>
      <c r="K55" s="753"/>
      <c r="L55" s="757" t="s">
        <v>945</v>
      </c>
      <c r="M55" s="758"/>
      <c r="N55" s="758"/>
      <c r="O55" s="759"/>
      <c r="P55" s="760" t="s">
        <v>215</v>
      </c>
      <c r="Q55" s="761"/>
    </row>
    <row r="56" spans="1:17" ht="21" customHeight="1">
      <c r="A56" s="739"/>
      <c r="B56" s="740"/>
      <c r="C56" s="744"/>
      <c r="D56" s="745"/>
      <c r="E56" s="745"/>
      <c r="F56" s="746"/>
      <c r="G56" s="748"/>
      <c r="H56" s="750"/>
      <c r="I56" s="754"/>
      <c r="J56" s="755"/>
      <c r="K56" s="756"/>
      <c r="L56" s="764" t="s">
        <v>946</v>
      </c>
      <c r="M56" s="765"/>
      <c r="N56" s="765"/>
      <c r="O56" s="766"/>
      <c r="P56" s="762"/>
      <c r="Q56" s="763"/>
    </row>
    <row r="57" spans="1:17" ht="21" customHeight="1">
      <c r="A57" s="737"/>
      <c r="B57" s="738"/>
      <c r="C57" s="741"/>
      <c r="D57" s="742"/>
      <c r="E57" s="742"/>
      <c r="F57" s="743"/>
      <c r="G57" s="747"/>
      <c r="H57" s="749" t="s">
        <v>215</v>
      </c>
      <c r="I57" s="751" t="s">
        <v>215</v>
      </c>
      <c r="J57" s="752"/>
      <c r="K57" s="753"/>
      <c r="L57" s="757" t="s">
        <v>945</v>
      </c>
      <c r="M57" s="758"/>
      <c r="N57" s="758"/>
      <c r="O57" s="759"/>
      <c r="P57" s="760" t="s">
        <v>215</v>
      </c>
      <c r="Q57" s="761"/>
    </row>
    <row r="58" spans="1:17" ht="21" customHeight="1">
      <c r="A58" s="739"/>
      <c r="B58" s="740"/>
      <c r="C58" s="744"/>
      <c r="D58" s="745"/>
      <c r="E58" s="745"/>
      <c r="F58" s="746"/>
      <c r="G58" s="748"/>
      <c r="H58" s="750"/>
      <c r="I58" s="754"/>
      <c r="J58" s="755"/>
      <c r="K58" s="756"/>
      <c r="L58" s="764" t="s">
        <v>946</v>
      </c>
      <c r="M58" s="765"/>
      <c r="N58" s="765"/>
      <c r="O58" s="766"/>
      <c r="P58" s="762"/>
      <c r="Q58" s="763"/>
    </row>
    <row r="59" spans="1:17" ht="21" customHeight="1">
      <c r="A59" s="737"/>
      <c r="B59" s="738"/>
      <c r="C59" s="741"/>
      <c r="D59" s="742"/>
      <c r="E59" s="742"/>
      <c r="F59" s="743"/>
      <c r="G59" s="747"/>
      <c r="H59" s="749" t="s">
        <v>215</v>
      </c>
      <c r="I59" s="751" t="s">
        <v>215</v>
      </c>
      <c r="J59" s="752"/>
      <c r="K59" s="753"/>
      <c r="L59" s="757" t="s">
        <v>945</v>
      </c>
      <c r="M59" s="758"/>
      <c r="N59" s="758"/>
      <c r="O59" s="759"/>
      <c r="P59" s="760" t="s">
        <v>215</v>
      </c>
      <c r="Q59" s="761"/>
    </row>
    <row r="60" spans="1:17" ht="21" customHeight="1">
      <c r="A60" s="739"/>
      <c r="B60" s="740"/>
      <c r="C60" s="744"/>
      <c r="D60" s="745"/>
      <c r="E60" s="745"/>
      <c r="F60" s="746"/>
      <c r="G60" s="748"/>
      <c r="H60" s="750"/>
      <c r="I60" s="754"/>
      <c r="J60" s="755"/>
      <c r="K60" s="756"/>
      <c r="L60" s="764" t="s">
        <v>946</v>
      </c>
      <c r="M60" s="765"/>
      <c r="N60" s="765"/>
      <c r="O60" s="766"/>
      <c r="P60" s="762"/>
      <c r="Q60" s="763"/>
    </row>
    <row r="61" spans="1:17" ht="21" customHeight="1">
      <c r="A61" s="737"/>
      <c r="B61" s="738"/>
      <c r="C61" s="741"/>
      <c r="D61" s="742"/>
      <c r="E61" s="742"/>
      <c r="F61" s="743"/>
      <c r="G61" s="747"/>
      <c r="H61" s="749" t="s">
        <v>215</v>
      </c>
      <c r="I61" s="751" t="s">
        <v>215</v>
      </c>
      <c r="J61" s="752"/>
      <c r="K61" s="753"/>
      <c r="L61" s="757" t="s">
        <v>945</v>
      </c>
      <c r="M61" s="758"/>
      <c r="N61" s="758"/>
      <c r="O61" s="759"/>
      <c r="P61" s="760" t="s">
        <v>215</v>
      </c>
      <c r="Q61" s="761"/>
    </row>
    <row r="62" spans="1:17" ht="21" customHeight="1">
      <c r="A62" s="739"/>
      <c r="B62" s="740"/>
      <c r="C62" s="744"/>
      <c r="D62" s="745"/>
      <c r="E62" s="745"/>
      <c r="F62" s="746"/>
      <c r="G62" s="748"/>
      <c r="H62" s="750"/>
      <c r="I62" s="754"/>
      <c r="J62" s="755"/>
      <c r="K62" s="756"/>
      <c r="L62" s="764" t="s">
        <v>946</v>
      </c>
      <c r="M62" s="765"/>
      <c r="N62" s="765"/>
      <c r="O62" s="766"/>
      <c r="P62" s="762"/>
      <c r="Q62" s="763"/>
    </row>
    <row r="63" spans="1:17" ht="21" customHeight="1">
      <c r="A63" s="737"/>
      <c r="B63" s="738"/>
      <c r="C63" s="741"/>
      <c r="D63" s="742"/>
      <c r="E63" s="742"/>
      <c r="F63" s="743"/>
      <c r="G63" s="747"/>
      <c r="H63" s="749" t="s">
        <v>215</v>
      </c>
      <c r="I63" s="751" t="s">
        <v>215</v>
      </c>
      <c r="J63" s="752"/>
      <c r="K63" s="753"/>
      <c r="L63" s="757" t="s">
        <v>945</v>
      </c>
      <c r="M63" s="758"/>
      <c r="N63" s="758"/>
      <c r="O63" s="759"/>
      <c r="P63" s="760" t="s">
        <v>215</v>
      </c>
      <c r="Q63" s="761"/>
    </row>
    <row r="64" spans="1:17" ht="21" customHeight="1">
      <c r="A64" s="739"/>
      <c r="B64" s="740"/>
      <c r="C64" s="744"/>
      <c r="D64" s="745"/>
      <c r="E64" s="745"/>
      <c r="F64" s="746"/>
      <c r="G64" s="748"/>
      <c r="H64" s="750"/>
      <c r="I64" s="754"/>
      <c r="J64" s="755"/>
      <c r="K64" s="756"/>
      <c r="L64" s="764" t="s">
        <v>946</v>
      </c>
      <c r="M64" s="765"/>
      <c r="N64" s="765"/>
      <c r="O64" s="766"/>
      <c r="P64" s="762"/>
      <c r="Q64" s="763"/>
    </row>
    <row r="65" spans="1:17" ht="21" customHeight="1">
      <c r="A65" s="737"/>
      <c r="B65" s="738"/>
      <c r="C65" s="741"/>
      <c r="D65" s="742"/>
      <c r="E65" s="742"/>
      <c r="F65" s="743"/>
      <c r="G65" s="747"/>
      <c r="H65" s="749" t="s">
        <v>215</v>
      </c>
      <c r="I65" s="751" t="s">
        <v>215</v>
      </c>
      <c r="J65" s="752"/>
      <c r="K65" s="753"/>
      <c r="L65" s="757" t="s">
        <v>945</v>
      </c>
      <c r="M65" s="758"/>
      <c r="N65" s="758"/>
      <c r="O65" s="759"/>
      <c r="P65" s="760" t="s">
        <v>215</v>
      </c>
      <c r="Q65" s="761"/>
    </row>
    <row r="66" spans="1:17" ht="21" customHeight="1">
      <c r="A66" s="739"/>
      <c r="B66" s="740"/>
      <c r="C66" s="744"/>
      <c r="D66" s="745"/>
      <c r="E66" s="745"/>
      <c r="F66" s="746"/>
      <c r="G66" s="748"/>
      <c r="H66" s="750"/>
      <c r="I66" s="754"/>
      <c r="J66" s="755"/>
      <c r="K66" s="756"/>
      <c r="L66" s="764" t="s">
        <v>946</v>
      </c>
      <c r="M66" s="765"/>
      <c r="N66" s="765"/>
      <c r="O66" s="766"/>
      <c r="P66" s="762"/>
      <c r="Q66" s="763"/>
    </row>
    <row r="67" spans="1:17" ht="21" customHeight="1">
      <c r="A67" s="737"/>
      <c r="B67" s="738"/>
      <c r="C67" s="741"/>
      <c r="D67" s="742"/>
      <c r="E67" s="742"/>
      <c r="F67" s="743"/>
      <c r="G67" s="747"/>
      <c r="H67" s="749" t="s">
        <v>215</v>
      </c>
      <c r="I67" s="751" t="s">
        <v>215</v>
      </c>
      <c r="J67" s="752"/>
      <c r="K67" s="753"/>
      <c r="L67" s="757" t="s">
        <v>945</v>
      </c>
      <c r="M67" s="758"/>
      <c r="N67" s="758"/>
      <c r="O67" s="759"/>
      <c r="P67" s="760" t="s">
        <v>215</v>
      </c>
      <c r="Q67" s="761"/>
    </row>
    <row r="68" spans="1:17" ht="21" customHeight="1">
      <c r="A68" s="739"/>
      <c r="B68" s="740"/>
      <c r="C68" s="744"/>
      <c r="D68" s="745"/>
      <c r="E68" s="745"/>
      <c r="F68" s="746"/>
      <c r="G68" s="748"/>
      <c r="H68" s="750"/>
      <c r="I68" s="754"/>
      <c r="J68" s="755"/>
      <c r="K68" s="756"/>
      <c r="L68" s="764" t="s">
        <v>946</v>
      </c>
      <c r="M68" s="765"/>
      <c r="N68" s="765"/>
      <c r="O68" s="766"/>
      <c r="P68" s="762"/>
      <c r="Q68" s="763"/>
    </row>
    <row r="69" spans="1:17" ht="21" customHeight="1">
      <c r="A69" s="737"/>
      <c r="B69" s="738"/>
      <c r="C69" s="741"/>
      <c r="D69" s="742"/>
      <c r="E69" s="742"/>
      <c r="F69" s="743"/>
      <c r="G69" s="747"/>
      <c r="H69" s="749" t="s">
        <v>215</v>
      </c>
      <c r="I69" s="751" t="s">
        <v>215</v>
      </c>
      <c r="J69" s="752"/>
      <c r="K69" s="753"/>
      <c r="L69" s="757" t="s">
        <v>945</v>
      </c>
      <c r="M69" s="758"/>
      <c r="N69" s="758"/>
      <c r="O69" s="759"/>
      <c r="P69" s="760" t="s">
        <v>215</v>
      </c>
      <c r="Q69" s="761"/>
    </row>
    <row r="70" spans="1:17" ht="21" customHeight="1">
      <c r="A70" s="739"/>
      <c r="B70" s="740"/>
      <c r="C70" s="744"/>
      <c r="D70" s="745"/>
      <c r="E70" s="745"/>
      <c r="F70" s="746"/>
      <c r="G70" s="748"/>
      <c r="H70" s="750"/>
      <c r="I70" s="754"/>
      <c r="J70" s="755"/>
      <c r="K70" s="756"/>
      <c r="L70" s="764" t="s">
        <v>946</v>
      </c>
      <c r="M70" s="765"/>
      <c r="N70" s="765"/>
      <c r="O70" s="766"/>
      <c r="P70" s="762"/>
      <c r="Q70" s="763"/>
    </row>
    <row r="71" spans="1:17" ht="21" customHeight="1">
      <c r="A71" s="737"/>
      <c r="B71" s="738"/>
      <c r="C71" s="741"/>
      <c r="D71" s="742"/>
      <c r="E71" s="742"/>
      <c r="F71" s="743"/>
      <c r="G71" s="747"/>
      <c r="H71" s="749" t="s">
        <v>215</v>
      </c>
      <c r="I71" s="751" t="s">
        <v>215</v>
      </c>
      <c r="J71" s="752"/>
      <c r="K71" s="753"/>
      <c r="L71" s="757" t="s">
        <v>945</v>
      </c>
      <c r="M71" s="758"/>
      <c r="N71" s="758"/>
      <c r="O71" s="759"/>
      <c r="P71" s="760" t="s">
        <v>215</v>
      </c>
      <c r="Q71" s="761"/>
    </row>
    <row r="72" spans="1:17" ht="21" customHeight="1">
      <c r="A72" s="739"/>
      <c r="B72" s="740"/>
      <c r="C72" s="744"/>
      <c r="D72" s="745"/>
      <c r="E72" s="745"/>
      <c r="F72" s="746"/>
      <c r="G72" s="748"/>
      <c r="H72" s="750"/>
      <c r="I72" s="754"/>
      <c r="J72" s="755"/>
      <c r="K72" s="756"/>
      <c r="L72" s="764" t="s">
        <v>946</v>
      </c>
      <c r="M72" s="765"/>
      <c r="N72" s="765"/>
      <c r="O72" s="766"/>
      <c r="P72" s="762"/>
      <c r="Q72" s="763"/>
    </row>
    <row r="73" spans="1:17">
      <c r="A73" s="191" t="s">
        <v>810</v>
      </c>
      <c r="B73" s="191"/>
      <c r="C73" s="191"/>
      <c r="D73" s="191"/>
      <c r="E73" s="191"/>
      <c r="F73" s="191"/>
      <c r="G73" s="191"/>
      <c r="H73" s="191"/>
      <c r="I73" s="191"/>
      <c r="J73" s="191"/>
      <c r="K73" s="191"/>
      <c r="L73" s="191"/>
      <c r="M73" s="191"/>
      <c r="N73" s="191"/>
      <c r="O73" s="191"/>
      <c r="P73" s="191"/>
      <c r="Q73" s="191"/>
    </row>
    <row r="74" spans="1:17">
      <c r="A74" s="191" t="s">
        <v>667</v>
      </c>
    </row>
    <row r="75" spans="1:17">
      <c r="A75" s="191" t="s">
        <v>378</v>
      </c>
    </row>
    <row r="76" spans="1:17">
      <c r="A76" s="191" t="s">
        <v>752</v>
      </c>
      <c r="B76" s="191"/>
      <c r="C76" s="191"/>
      <c r="D76" s="191"/>
      <c r="E76" s="191"/>
      <c r="F76" s="191"/>
      <c r="G76" s="191"/>
      <c r="H76" s="191"/>
      <c r="I76" s="191"/>
      <c r="J76" s="191"/>
      <c r="K76" s="191"/>
      <c r="L76" s="191"/>
      <c r="M76" s="191"/>
      <c r="N76" s="191"/>
      <c r="O76" s="191"/>
      <c r="P76" s="191"/>
      <c r="Q76" s="191"/>
    </row>
    <row r="77" spans="1:17">
      <c r="A77" s="191" t="s">
        <v>753</v>
      </c>
      <c r="B77" s="191"/>
      <c r="C77" s="191"/>
      <c r="D77" s="191"/>
      <c r="E77" s="191"/>
      <c r="F77" s="191"/>
      <c r="G77" s="191"/>
      <c r="H77" s="191"/>
      <c r="I77" s="191"/>
      <c r="J77" s="191"/>
      <c r="K77" s="191"/>
      <c r="L77" s="191"/>
      <c r="M77" s="191"/>
      <c r="N77" s="191"/>
      <c r="O77" s="191"/>
      <c r="P77" s="191"/>
      <c r="Q77" s="191"/>
    </row>
    <row r="78" spans="1:17">
      <c r="A78" s="191" t="s">
        <v>943</v>
      </c>
      <c r="B78" s="191"/>
      <c r="C78" s="191"/>
      <c r="D78" s="191"/>
      <c r="E78" s="191"/>
      <c r="F78" s="191"/>
      <c r="G78" s="191"/>
      <c r="H78" s="191"/>
      <c r="I78" s="191"/>
      <c r="J78" s="191"/>
      <c r="K78" s="191"/>
      <c r="L78" s="191"/>
      <c r="M78" s="191"/>
      <c r="N78" s="191"/>
      <c r="O78" s="191"/>
      <c r="P78" s="191"/>
      <c r="Q78" s="191"/>
    </row>
    <row r="79" spans="1:17">
      <c r="A79" s="191" t="s">
        <v>811</v>
      </c>
      <c r="B79" s="191"/>
      <c r="C79" s="191"/>
      <c r="D79" s="191"/>
      <c r="E79" s="191"/>
      <c r="F79" s="191"/>
      <c r="G79" s="191"/>
      <c r="H79" s="191"/>
      <c r="I79" s="191"/>
      <c r="J79" s="191"/>
      <c r="K79" s="191"/>
      <c r="L79" s="191"/>
      <c r="M79" s="191"/>
      <c r="N79" s="191"/>
      <c r="O79" s="191"/>
      <c r="P79" s="191"/>
      <c r="Q79" s="191"/>
    </row>
    <row r="80" spans="1:17">
      <c r="A80" s="191" t="s">
        <v>944</v>
      </c>
      <c r="B80" s="191"/>
      <c r="C80" s="191"/>
      <c r="D80" s="191"/>
      <c r="E80" s="191"/>
      <c r="F80" s="191"/>
      <c r="G80" s="191"/>
      <c r="H80" s="191"/>
      <c r="I80" s="191"/>
      <c r="J80" s="191"/>
      <c r="K80" s="191"/>
      <c r="L80" s="191"/>
      <c r="M80" s="191"/>
      <c r="N80" s="191"/>
      <c r="O80" s="191"/>
      <c r="P80" s="191"/>
      <c r="Q80" s="191"/>
    </row>
    <row r="81" spans="1:17">
      <c r="A81" s="191" t="s">
        <v>812</v>
      </c>
      <c r="B81" s="191"/>
      <c r="C81" s="191"/>
      <c r="D81" s="191"/>
      <c r="E81" s="191"/>
      <c r="F81" s="191"/>
      <c r="G81" s="191"/>
      <c r="H81" s="191"/>
      <c r="I81" s="191"/>
      <c r="J81" s="191"/>
      <c r="K81" s="191"/>
      <c r="L81" s="191"/>
      <c r="M81" s="191"/>
      <c r="N81" s="191"/>
      <c r="O81" s="191"/>
      <c r="P81" s="191"/>
      <c r="Q81" s="191"/>
    </row>
    <row r="82" spans="1:17">
      <c r="A82" s="191" t="s">
        <v>813</v>
      </c>
      <c r="B82" s="191"/>
      <c r="C82" s="191"/>
      <c r="D82" s="191"/>
      <c r="E82" s="191"/>
      <c r="F82" s="191"/>
      <c r="G82" s="191"/>
      <c r="H82" s="191"/>
      <c r="I82" s="191"/>
      <c r="J82" s="191"/>
      <c r="K82" s="191"/>
      <c r="L82" s="191"/>
      <c r="M82" s="191"/>
      <c r="N82" s="191"/>
      <c r="O82" s="191"/>
      <c r="P82" s="191"/>
      <c r="Q82" s="191"/>
    </row>
    <row r="83" spans="1:17">
      <c r="A83" s="191"/>
      <c r="B83" s="191"/>
      <c r="C83" s="191"/>
      <c r="D83" s="191"/>
      <c r="E83" s="191"/>
      <c r="F83" s="191"/>
      <c r="G83" s="191"/>
      <c r="H83" s="191"/>
      <c r="I83" s="191"/>
      <c r="J83" s="191"/>
      <c r="K83" s="191"/>
      <c r="L83" s="191"/>
      <c r="M83" s="191"/>
      <c r="N83" s="191"/>
      <c r="O83" s="191"/>
      <c r="P83" s="191"/>
      <c r="Q83" s="191"/>
    </row>
    <row r="84" spans="1:17">
      <c r="A84" s="191"/>
      <c r="B84" s="191"/>
      <c r="C84" s="191"/>
      <c r="D84" s="191"/>
      <c r="E84" s="191"/>
      <c r="F84" s="191"/>
      <c r="G84" s="191"/>
      <c r="H84" s="191"/>
      <c r="I84" s="191"/>
      <c r="J84" s="191"/>
      <c r="K84" s="191"/>
      <c r="L84" s="191"/>
      <c r="M84" s="191"/>
      <c r="N84" s="191"/>
      <c r="O84" s="191"/>
      <c r="P84" s="191"/>
      <c r="Q84" s="191"/>
    </row>
    <row r="85" spans="1:17">
      <c r="A85" s="191"/>
      <c r="B85" s="191"/>
      <c r="C85" s="191"/>
      <c r="D85" s="191"/>
      <c r="E85" s="191"/>
      <c r="F85" s="191"/>
      <c r="G85" s="191"/>
      <c r="H85" s="191"/>
      <c r="I85" s="191"/>
      <c r="J85" s="191"/>
      <c r="K85" s="191"/>
      <c r="L85" s="191"/>
      <c r="M85" s="191"/>
      <c r="N85" s="191"/>
      <c r="O85" s="191"/>
      <c r="P85" s="191"/>
      <c r="Q85" s="191"/>
    </row>
    <row r="86" spans="1:17">
      <c r="A86" s="191"/>
      <c r="B86" s="191"/>
      <c r="C86" s="191"/>
      <c r="D86" s="191"/>
      <c r="E86" s="191"/>
      <c r="F86" s="191"/>
      <c r="G86" s="191"/>
      <c r="H86" s="191"/>
      <c r="I86" s="191"/>
      <c r="J86" s="191"/>
      <c r="K86" s="191"/>
      <c r="L86" s="191"/>
      <c r="M86" s="191"/>
      <c r="N86" s="191"/>
      <c r="O86" s="191"/>
      <c r="P86" s="191"/>
      <c r="Q86" s="191"/>
    </row>
    <row r="87" spans="1:17">
      <c r="A87" s="191"/>
      <c r="B87" s="191"/>
      <c r="C87" s="191"/>
      <c r="D87" s="191"/>
      <c r="E87" s="191"/>
      <c r="F87" s="191"/>
      <c r="G87" s="191"/>
      <c r="H87" s="191"/>
      <c r="I87" s="191"/>
      <c r="J87" s="191"/>
      <c r="K87" s="191"/>
      <c r="L87" s="191"/>
      <c r="M87" s="191"/>
      <c r="N87" s="191"/>
      <c r="O87" s="191"/>
      <c r="P87" s="191"/>
      <c r="Q87" s="191"/>
    </row>
    <row r="88" spans="1:17">
      <c r="A88" s="191"/>
      <c r="B88" s="191"/>
      <c r="C88" s="191"/>
      <c r="D88" s="191"/>
      <c r="E88" s="191"/>
      <c r="F88" s="191"/>
      <c r="G88" s="191"/>
      <c r="H88" s="191"/>
      <c r="I88" s="191"/>
      <c r="J88" s="191"/>
      <c r="K88" s="191"/>
      <c r="L88" s="191"/>
      <c r="M88" s="191"/>
      <c r="N88" s="191"/>
      <c r="O88" s="191"/>
      <c r="P88" s="191"/>
      <c r="Q88" s="191"/>
    </row>
    <row r="89" spans="1:17">
      <c r="A89" s="191"/>
      <c r="B89" s="191"/>
      <c r="C89" s="191"/>
      <c r="D89" s="191"/>
      <c r="E89" s="191"/>
      <c r="F89" s="191"/>
      <c r="G89" s="191"/>
      <c r="H89" s="191"/>
      <c r="I89" s="191"/>
      <c r="J89" s="191"/>
      <c r="K89" s="191"/>
      <c r="L89" s="191"/>
      <c r="M89" s="191"/>
      <c r="N89" s="191"/>
      <c r="O89" s="191"/>
      <c r="P89" s="191"/>
      <c r="Q89" s="191"/>
    </row>
    <row r="90" spans="1:17">
      <c r="A90" s="191"/>
      <c r="B90" s="191"/>
      <c r="C90" s="191"/>
      <c r="D90" s="191"/>
      <c r="E90" s="191"/>
      <c r="F90" s="191"/>
      <c r="G90" s="191"/>
      <c r="H90" s="191"/>
      <c r="I90" s="191"/>
      <c r="J90" s="191"/>
      <c r="K90" s="191"/>
      <c r="L90" s="191"/>
      <c r="M90" s="191"/>
      <c r="N90" s="191"/>
      <c r="O90" s="191"/>
      <c r="P90" s="191"/>
      <c r="Q90" s="191"/>
    </row>
    <row r="91" spans="1:17">
      <c r="A91" s="191"/>
      <c r="B91" s="191"/>
      <c r="C91" s="191"/>
      <c r="D91" s="191"/>
      <c r="E91" s="191"/>
      <c r="F91" s="191"/>
      <c r="G91" s="191"/>
      <c r="H91" s="191"/>
      <c r="I91" s="191"/>
      <c r="J91" s="191"/>
      <c r="K91" s="191"/>
      <c r="L91" s="191"/>
      <c r="M91" s="191"/>
      <c r="N91" s="191"/>
      <c r="O91" s="191"/>
      <c r="P91" s="191"/>
      <c r="Q91" s="191"/>
    </row>
    <row r="92" spans="1:17">
      <c r="A92" s="191"/>
      <c r="B92" s="191"/>
      <c r="C92" s="191"/>
      <c r="D92" s="191"/>
      <c r="E92" s="191"/>
      <c r="F92" s="191"/>
      <c r="G92" s="191"/>
      <c r="H92" s="191"/>
      <c r="I92" s="191"/>
      <c r="J92" s="191"/>
      <c r="K92" s="191"/>
      <c r="L92" s="191"/>
      <c r="M92" s="191"/>
      <c r="N92" s="191"/>
      <c r="O92" s="191"/>
      <c r="P92" s="191"/>
      <c r="Q92" s="191"/>
    </row>
    <row r="93" spans="1:17">
      <c r="A93" s="191"/>
      <c r="B93" s="191"/>
      <c r="C93" s="191"/>
      <c r="D93" s="191"/>
      <c r="E93" s="191"/>
      <c r="F93" s="191"/>
      <c r="G93" s="191"/>
      <c r="H93" s="191"/>
      <c r="I93" s="191"/>
      <c r="J93" s="191"/>
      <c r="K93" s="191"/>
      <c r="L93" s="191"/>
      <c r="M93" s="191"/>
      <c r="N93" s="191"/>
      <c r="O93" s="191"/>
      <c r="P93" s="191"/>
      <c r="Q93" s="191"/>
    </row>
    <row r="94" spans="1:17">
      <c r="A94" s="191"/>
      <c r="B94" s="191"/>
      <c r="C94" s="191"/>
      <c r="D94" s="191"/>
      <c r="E94" s="191"/>
      <c r="F94" s="191"/>
      <c r="G94" s="191"/>
      <c r="H94" s="191"/>
      <c r="I94" s="191"/>
      <c r="J94" s="191"/>
      <c r="K94" s="191"/>
      <c r="L94" s="191"/>
      <c r="M94" s="191"/>
      <c r="N94" s="191"/>
      <c r="O94" s="191"/>
      <c r="P94" s="191"/>
      <c r="Q94" s="191"/>
    </row>
    <row r="95" spans="1:17">
      <c r="A95" s="191"/>
      <c r="B95" s="191"/>
      <c r="C95" s="191"/>
      <c r="D95" s="191"/>
      <c r="E95" s="191"/>
      <c r="F95" s="191"/>
      <c r="G95" s="191"/>
      <c r="H95" s="191"/>
      <c r="I95" s="191"/>
      <c r="J95" s="191"/>
      <c r="K95" s="191"/>
      <c r="L95" s="191"/>
      <c r="M95" s="191"/>
      <c r="N95" s="191"/>
      <c r="O95" s="191"/>
      <c r="P95" s="191"/>
      <c r="Q95" s="191"/>
    </row>
    <row r="96" spans="1:17">
      <c r="A96" s="191"/>
      <c r="B96" s="191"/>
      <c r="C96" s="191"/>
      <c r="D96" s="191"/>
      <c r="E96" s="191"/>
      <c r="F96" s="191"/>
      <c r="G96" s="191"/>
      <c r="H96" s="191"/>
      <c r="I96" s="191"/>
      <c r="J96" s="191"/>
      <c r="K96" s="191"/>
      <c r="L96" s="191"/>
      <c r="M96" s="191"/>
      <c r="N96" s="191"/>
      <c r="O96" s="191"/>
      <c r="P96" s="191"/>
      <c r="Q96" s="191"/>
    </row>
    <row r="97" spans="1:17">
      <c r="A97" s="191"/>
      <c r="B97" s="191"/>
      <c r="C97" s="191"/>
      <c r="D97" s="191"/>
      <c r="E97" s="191"/>
      <c r="F97" s="191"/>
      <c r="G97" s="191"/>
      <c r="H97" s="191"/>
      <c r="I97" s="191"/>
      <c r="J97" s="191"/>
      <c r="K97" s="191"/>
      <c r="L97" s="191"/>
      <c r="M97" s="191"/>
      <c r="N97" s="191"/>
      <c r="O97" s="191"/>
      <c r="P97" s="191"/>
      <c r="Q97" s="191"/>
    </row>
    <row r="98" spans="1:17">
      <c r="A98" s="191"/>
      <c r="B98" s="191"/>
      <c r="C98" s="191"/>
      <c r="D98" s="191"/>
      <c r="E98" s="191"/>
      <c r="F98" s="191"/>
      <c r="G98" s="191"/>
      <c r="H98" s="191"/>
      <c r="I98" s="191"/>
      <c r="J98" s="191"/>
      <c r="K98" s="191"/>
      <c r="L98" s="191"/>
      <c r="M98" s="191"/>
      <c r="N98" s="191"/>
      <c r="O98" s="191"/>
      <c r="P98" s="191"/>
      <c r="Q98" s="191"/>
    </row>
    <row r="99" spans="1:17">
      <c r="A99" s="191"/>
      <c r="B99" s="191"/>
      <c r="C99" s="191"/>
      <c r="D99" s="191"/>
      <c r="E99" s="191"/>
      <c r="F99" s="191"/>
      <c r="G99" s="191"/>
      <c r="H99" s="191"/>
      <c r="I99" s="191"/>
      <c r="J99" s="191"/>
      <c r="K99" s="191"/>
      <c r="L99" s="191"/>
      <c r="M99" s="191"/>
      <c r="N99" s="191"/>
      <c r="O99" s="191"/>
      <c r="P99" s="191"/>
      <c r="Q99" s="191"/>
    </row>
    <row r="100" spans="1:17">
      <c r="A100" s="191"/>
      <c r="B100" s="191"/>
      <c r="C100" s="191"/>
      <c r="D100" s="191"/>
      <c r="E100" s="191"/>
      <c r="F100" s="191"/>
      <c r="G100" s="191"/>
      <c r="H100" s="191"/>
      <c r="I100" s="191"/>
      <c r="J100" s="191"/>
      <c r="K100" s="191"/>
      <c r="L100" s="191"/>
      <c r="M100" s="191"/>
      <c r="N100" s="191"/>
      <c r="O100" s="191"/>
      <c r="P100" s="191"/>
      <c r="Q100" s="191"/>
    </row>
    <row r="101" spans="1:17">
      <c r="A101" s="191"/>
      <c r="B101" s="191"/>
      <c r="C101" s="191"/>
      <c r="D101" s="191"/>
      <c r="E101" s="191"/>
      <c r="F101" s="191"/>
      <c r="G101" s="191"/>
      <c r="H101" s="191"/>
      <c r="I101" s="191"/>
      <c r="J101" s="191"/>
      <c r="K101" s="191"/>
      <c r="L101" s="191"/>
      <c r="M101" s="191"/>
      <c r="N101" s="191"/>
      <c r="O101" s="191"/>
      <c r="P101" s="191"/>
      <c r="Q101" s="191"/>
    </row>
    <row r="102" spans="1:17">
      <c r="A102" s="191"/>
      <c r="B102" s="191"/>
      <c r="C102" s="191"/>
      <c r="D102" s="191"/>
      <c r="E102" s="191"/>
      <c r="F102" s="191"/>
      <c r="G102" s="191"/>
      <c r="H102" s="191"/>
      <c r="I102" s="191"/>
      <c r="J102" s="191"/>
      <c r="K102" s="191"/>
      <c r="L102" s="191"/>
      <c r="M102" s="191"/>
      <c r="N102" s="191"/>
      <c r="O102" s="191"/>
      <c r="P102" s="191"/>
      <c r="Q102" s="191"/>
    </row>
  </sheetData>
  <mergeCells count="220">
    <mergeCell ref="A3:Q3"/>
    <mergeCell ref="A17:Q17"/>
    <mergeCell ref="P19:Q19"/>
    <mergeCell ref="I20:K21"/>
    <mergeCell ref="H20:H21"/>
    <mergeCell ref="I24:K25"/>
    <mergeCell ref="L24:O24"/>
    <mergeCell ref="A24:B25"/>
    <mergeCell ref="C24:F25"/>
    <mergeCell ref="G24:G25"/>
    <mergeCell ref="H24:H25"/>
    <mergeCell ref="P24:Q25"/>
    <mergeCell ref="L25:O25"/>
    <mergeCell ref="L20:O20"/>
    <mergeCell ref="L21:O21"/>
    <mergeCell ref="L22:O22"/>
    <mergeCell ref="P22:Q23"/>
    <mergeCell ref="L23:O23"/>
    <mergeCell ref="A22:B23"/>
    <mergeCell ref="C19:F19"/>
    <mergeCell ref="I19:K19"/>
    <mergeCell ref="C22:F23"/>
    <mergeCell ref="G22:G23"/>
    <mergeCell ref="H22:H23"/>
    <mergeCell ref="I22:K23"/>
    <mergeCell ref="A20:B21"/>
    <mergeCell ref="C20:F21"/>
    <mergeCell ref="G20:G21"/>
    <mergeCell ref="L19:O19"/>
    <mergeCell ref="P20:Q21"/>
    <mergeCell ref="A19:B19"/>
    <mergeCell ref="P30:Q31"/>
    <mergeCell ref="L31:O31"/>
    <mergeCell ref="I30:K31"/>
    <mergeCell ref="L30:O30"/>
    <mergeCell ref="A30:B31"/>
    <mergeCell ref="C30:F31"/>
    <mergeCell ref="G30:G31"/>
    <mergeCell ref="H30:H31"/>
    <mergeCell ref="P26:Q27"/>
    <mergeCell ref="L27:O27"/>
    <mergeCell ref="I28:K29"/>
    <mergeCell ref="L28:O28"/>
    <mergeCell ref="P28:Q29"/>
    <mergeCell ref="L29:O29"/>
    <mergeCell ref="I26:K27"/>
    <mergeCell ref="L26:O26"/>
    <mergeCell ref="A28:B29"/>
    <mergeCell ref="C28:F29"/>
    <mergeCell ref="G28:G29"/>
    <mergeCell ref="H28:H29"/>
    <mergeCell ref="A26:B27"/>
    <mergeCell ref="C26:F27"/>
    <mergeCell ref="G26:G27"/>
    <mergeCell ref="H26:H27"/>
    <mergeCell ref="H34:H35"/>
    <mergeCell ref="H36:H37"/>
    <mergeCell ref="A36:B37"/>
    <mergeCell ref="C36:F37"/>
    <mergeCell ref="G36:G37"/>
    <mergeCell ref="A34:B35"/>
    <mergeCell ref="C34:F35"/>
    <mergeCell ref="G34:G35"/>
    <mergeCell ref="A32:B33"/>
    <mergeCell ref="C32:F33"/>
    <mergeCell ref="G32:G33"/>
    <mergeCell ref="H32:H33"/>
    <mergeCell ref="L40:O40"/>
    <mergeCell ref="P36:Q37"/>
    <mergeCell ref="P38:Q39"/>
    <mergeCell ref="L39:O39"/>
    <mergeCell ref="L36:O36"/>
    <mergeCell ref="L38:O38"/>
    <mergeCell ref="P40:Q41"/>
    <mergeCell ref="L41:O41"/>
    <mergeCell ref="I32:K33"/>
    <mergeCell ref="L32:O32"/>
    <mergeCell ref="P32:Q33"/>
    <mergeCell ref="L33:O33"/>
    <mergeCell ref="I36:K37"/>
    <mergeCell ref="L37:O37"/>
    <mergeCell ref="I34:K35"/>
    <mergeCell ref="L34:O34"/>
    <mergeCell ref="P34:Q35"/>
    <mergeCell ref="L35:O35"/>
    <mergeCell ref="G38:G39"/>
    <mergeCell ref="A38:B39"/>
    <mergeCell ref="C38:F39"/>
    <mergeCell ref="C42:F42"/>
    <mergeCell ref="I42:K42"/>
    <mergeCell ref="H38:H39"/>
    <mergeCell ref="I38:K39"/>
    <mergeCell ref="A40:B41"/>
    <mergeCell ref="C40:F41"/>
    <mergeCell ref="G40:G41"/>
    <mergeCell ref="H40:H41"/>
    <mergeCell ref="I40:K41"/>
    <mergeCell ref="P45:Q46"/>
    <mergeCell ref="L46:O46"/>
    <mergeCell ref="I45:K46"/>
    <mergeCell ref="L45:O45"/>
    <mergeCell ref="A45:B46"/>
    <mergeCell ref="C45:F46"/>
    <mergeCell ref="G45:G46"/>
    <mergeCell ref="H45:H46"/>
    <mergeCell ref="P42:Q42"/>
    <mergeCell ref="A43:B44"/>
    <mergeCell ref="C43:F44"/>
    <mergeCell ref="G43:G44"/>
    <mergeCell ref="H43:H44"/>
    <mergeCell ref="I43:K44"/>
    <mergeCell ref="L43:O43"/>
    <mergeCell ref="P43:Q44"/>
    <mergeCell ref="L44:O44"/>
    <mergeCell ref="A42:B42"/>
    <mergeCell ref="L42:O42"/>
    <mergeCell ref="A51:B52"/>
    <mergeCell ref="C51:F52"/>
    <mergeCell ref="G51:G52"/>
    <mergeCell ref="A53:B54"/>
    <mergeCell ref="C53:F54"/>
    <mergeCell ref="G53:G54"/>
    <mergeCell ref="I55:K56"/>
    <mergeCell ref="L55:O55"/>
    <mergeCell ref="P47:Q48"/>
    <mergeCell ref="L48:O48"/>
    <mergeCell ref="P49:Q50"/>
    <mergeCell ref="L50:O50"/>
    <mergeCell ref="I49:K50"/>
    <mergeCell ref="L49:O49"/>
    <mergeCell ref="I47:K48"/>
    <mergeCell ref="L47:O47"/>
    <mergeCell ref="A47:B48"/>
    <mergeCell ref="C47:F48"/>
    <mergeCell ref="G47:G48"/>
    <mergeCell ref="H47:H48"/>
    <mergeCell ref="A49:B50"/>
    <mergeCell ref="C49:F50"/>
    <mergeCell ref="G49:G50"/>
    <mergeCell ref="H49:H50"/>
    <mergeCell ref="P51:Q52"/>
    <mergeCell ref="L52:O52"/>
    <mergeCell ref="P53:Q54"/>
    <mergeCell ref="H51:H52"/>
    <mergeCell ref="I53:K54"/>
    <mergeCell ref="L53:O53"/>
    <mergeCell ref="L54:O54"/>
    <mergeCell ref="H53:H54"/>
    <mergeCell ref="I51:K52"/>
    <mergeCell ref="L51:O51"/>
    <mergeCell ref="A55:B56"/>
    <mergeCell ref="C55:F56"/>
    <mergeCell ref="G55:G56"/>
    <mergeCell ref="H55:H56"/>
    <mergeCell ref="P59:Q60"/>
    <mergeCell ref="L60:O60"/>
    <mergeCell ref="I57:K58"/>
    <mergeCell ref="L57:O57"/>
    <mergeCell ref="I59:K60"/>
    <mergeCell ref="L59:O59"/>
    <mergeCell ref="A59:B60"/>
    <mergeCell ref="C59:F60"/>
    <mergeCell ref="G59:G60"/>
    <mergeCell ref="H59:H60"/>
    <mergeCell ref="P55:Q56"/>
    <mergeCell ref="L56:O56"/>
    <mergeCell ref="A57:B58"/>
    <mergeCell ref="C57:F58"/>
    <mergeCell ref="G57:G58"/>
    <mergeCell ref="H57:H58"/>
    <mergeCell ref="P57:Q58"/>
    <mergeCell ref="L58:O58"/>
    <mergeCell ref="P65:Q66"/>
    <mergeCell ref="P67:Q68"/>
    <mergeCell ref="L68:O68"/>
    <mergeCell ref="A65:B66"/>
    <mergeCell ref="C65:F66"/>
    <mergeCell ref="G65:G66"/>
    <mergeCell ref="H65:H66"/>
    <mergeCell ref="I65:K66"/>
    <mergeCell ref="L65:O65"/>
    <mergeCell ref="L66:O66"/>
    <mergeCell ref="P69:Q70"/>
    <mergeCell ref="L70:O70"/>
    <mergeCell ref="P71:Q72"/>
    <mergeCell ref="L72:O72"/>
    <mergeCell ref="I71:K72"/>
    <mergeCell ref="L71:O71"/>
    <mergeCell ref="I69:K70"/>
    <mergeCell ref="L69:O69"/>
    <mergeCell ref="A67:B68"/>
    <mergeCell ref="C67:F68"/>
    <mergeCell ref="A71:B72"/>
    <mergeCell ref="C71:F72"/>
    <mergeCell ref="G71:G72"/>
    <mergeCell ref="H71:H72"/>
    <mergeCell ref="A69:B70"/>
    <mergeCell ref="C69:F70"/>
    <mergeCell ref="G69:G70"/>
    <mergeCell ref="H69:H70"/>
    <mergeCell ref="G67:G68"/>
    <mergeCell ref="H67:H68"/>
    <mergeCell ref="I67:K68"/>
    <mergeCell ref="L67:O67"/>
    <mergeCell ref="A63:B64"/>
    <mergeCell ref="C63:F64"/>
    <mergeCell ref="G63:G64"/>
    <mergeCell ref="H63:H64"/>
    <mergeCell ref="I63:K64"/>
    <mergeCell ref="L63:O63"/>
    <mergeCell ref="P63:Q64"/>
    <mergeCell ref="L64:O64"/>
    <mergeCell ref="A61:B62"/>
    <mergeCell ref="C61:F62"/>
    <mergeCell ref="G61:G62"/>
    <mergeCell ref="H61:H62"/>
    <mergeCell ref="I61:K62"/>
    <mergeCell ref="L61:O61"/>
    <mergeCell ref="P61:Q62"/>
    <mergeCell ref="L62:O62"/>
  </mergeCells>
  <phoneticPr fontId="3"/>
  <dataValidations count="3">
    <dataValidation type="list" allowBlank="1" showInputMessage="1" showErrorMessage="1" sqref="H20:H41 H43:H72" xr:uid="{00000000-0002-0000-1000-000000000000}">
      <formula1>"　,男,女"</formula1>
    </dataValidation>
    <dataValidation type="list" allowBlank="1" showInputMessage="1" showErrorMessage="1" sqref="I20:K41 I43:K72" xr:uid="{00000000-0002-0000-1000-000001000000}">
      <formula1>"　,車上運動員,事務員,手話通訳者,要約筆記者"</formula1>
    </dataValidation>
    <dataValidation type="list" allowBlank="1" showInputMessage="1" showErrorMessage="1" sqref="P20:Q41 P43:Q72" xr:uid="{00000000-0002-0000-1000-000002000000}">
      <formula1>"　,公職選挙法施行令第129条第7項に規定する場合である"</formula1>
    </dataValidation>
  </dataValidations>
  <pageMargins left="0.78740157480314965" right="0.19685039370078741" top="0.78740157480314965" bottom="0.78740157480314965" header="0.51181102362204722" footer="0.51181102362204722"/>
  <pageSetup paperSize="9" orientation="portrait" blackAndWhite="1" horizontalDpi="200" verticalDpi="200" r:id="rId1"/>
  <headerFooter alignWithMargins="0"/>
  <rowBreaks count="1" manualBreakCount="1">
    <brk id="41" max="1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7"/>
  <sheetViews>
    <sheetView view="pageBreakPreview" zoomScaleNormal="100" workbookViewId="0"/>
  </sheetViews>
  <sheetFormatPr defaultColWidth="9" defaultRowHeight="14.25"/>
  <cols>
    <col min="1" max="1" width="4.625" style="1" customWidth="1"/>
    <col min="2" max="2" width="2.625" style="1" customWidth="1"/>
    <col min="3" max="3" width="11.875" style="1" customWidth="1"/>
    <col min="4" max="6" width="10.625" style="1" customWidth="1"/>
    <col min="7" max="7" width="4" style="1" customWidth="1"/>
    <col min="8" max="9" width="10.625" style="1" customWidth="1"/>
    <col min="10" max="10" width="13" style="1" customWidth="1"/>
    <col min="11" max="11" width="11.875" style="1" customWidth="1"/>
    <col min="12" max="16384" width="9" style="1"/>
  </cols>
  <sheetData>
    <row r="1" spans="1:10">
      <c r="J1" s="2" t="s">
        <v>158</v>
      </c>
    </row>
    <row r="3" spans="1:10" ht="34.5" customHeight="1" thickBot="1">
      <c r="A3" s="770" t="s">
        <v>959</v>
      </c>
      <c r="B3" s="770"/>
      <c r="C3" s="770"/>
      <c r="D3" s="770"/>
      <c r="E3" s="770"/>
      <c r="F3" s="770"/>
      <c r="G3" s="770"/>
      <c r="H3" s="770"/>
      <c r="I3" s="770"/>
      <c r="J3" s="770"/>
    </row>
    <row r="4" spans="1:10" ht="30" customHeight="1">
      <c r="A4" s="816" t="s">
        <v>169</v>
      </c>
      <c r="B4" s="817"/>
      <c r="C4" s="818"/>
      <c r="D4" s="831" t="s">
        <v>972</v>
      </c>
      <c r="E4" s="832"/>
      <c r="F4" s="832"/>
      <c r="G4" s="832"/>
      <c r="H4" s="832"/>
      <c r="I4" s="344"/>
      <c r="J4" s="345"/>
    </row>
    <row r="5" spans="1:10" ht="30" customHeight="1">
      <c r="A5" s="819" t="s">
        <v>174</v>
      </c>
      <c r="B5" s="820"/>
      <c r="C5" s="821"/>
      <c r="D5" s="771"/>
      <c r="E5" s="772"/>
      <c r="F5" s="772"/>
      <c r="G5" s="772"/>
      <c r="H5" s="772"/>
      <c r="I5" s="772"/>
      <c r="J5" s="773"/>
    </row>
    <row r="6" spans="1:10" ht="30" customHeight="1">
      <c r="A6" s="822" t="s">
        <v>170</v>
      </c>
      <c r="B6" s="823"/>
      <c r="C6" s="824"/>
      <c r="D6" s="774"/>
      <c r="E6" s="775"/>
      <c r="F6" s="775"/>
      <c r="G6" s="775"/>
      <c r="H6" s="775"/>
      <c r="I6" s="775"/>
      <c r="J6" s="776"/>
    </row>
    <row r="7" spans="1:10" ht="30" customHeight="1">
      <c r="A7" s="825" t="s">
        <v>171</v>
      </c>
      <c r="B7" s="826"/>
      <c r="C7" s="827"/>
      <c r="D7" s="780">
        <f>入力シート!C29</f>
        <v>0</v>
      </c>
      <c r="E7" s="781"/>
      <c r="F7" s="781"/>
      <c r="G7" s="781"/>
      <c r="H7" s="781"/>
      <c r="I7" s="781"/>
      <c r="J7" s="782"/>
    </row>
    <row r="8" spans="1:10" ht="30" customHeight="1">
      <c r="A8" s="825" t="s">
        <v>172</v>
      </c>
      <c r="B8" s="826"/>
      <c r="C8" s="827"/>
      <c r="D8" s="783" t="s">
        <v>971</v>
      </c>
      <c r="E8" s="784"/>
      <c r="F8" s="784"/>
      <c r="G8" s="784"/>
      <c r="H8" s="784"/>
      <c r="I8" s="784"/>
      <c r="J8" s="785"/>
    </row>
    <row r="9" spans="1:10" ht="30" customHeight="1">
      <c r="A9" s="825"/>
      <c r="B9" s="826"/>
      <c r="C9" s="827"/>
      <c r="D9" s="786"/>
      <c r="E9" s="787"/>
      <c r="F9" s="787"/>
      <c r="G9" s="787"/>
      <c r="H9" s="787"/>
      <c r="I9" s="787"/>
      <c r="J9" s="788"/>
    </row>
    <row r="10" spans="1:10" ht="30" customHeight="1">
      <c r="A10" s="825"/>
      <c r="B10" s="826"/>
      <c r="C10" s="827"/>
      <c r="D10" s="346"/>
      <c r="E10" s="347"/>
      <c r="F10" s="347"/>
      <c r="G10" s="347"/>
      <c r="H10" s="778" t="s">
        <v>772</v>
      </c>
      <c r="I10" s="778"/>
      <c r="J10" s="779"/>
    </row>
    <row r="11" spans="1:10" ht="30" customHeight="1" thickBot="1">
      <c r="A11" s="828" t="s">
        <v>173</v>
      </c>
      <c r="B11" s="829"/>
      <c r="C11" s="830"/>
      <c r="D11" s="437" t="s">
        <v>175</v>
      </c>
      <c r="E11" s="438"/>
      <c r="F11" s="439" t="s">
        <v>176</v>
      </c>
      <c r="G11" s="439"/>
      <c r="H11" s="439" t="s">
        <v>771</v>
      </c>
      <c r="I11" s="438"/>
      <c r="J11" s="440" t="s">
        <v>176</v>
      </c>
    </row>
    <row r="12" spans="1:10" ht="30.75" customHeight="1">
      <c r="A12" s="802" t="s">
        <v>966</v>
      </c>
      <c r="B12" s="803"/>
      <c r="C12" s="804"/>
      <c r="D12" s="517" t="s">
        <v>960</v>
      </c>
      <c r="E12" s="518" t="s">
        <v>961</v>
      </c>
      <c r="F12" s="467"/>
      <c r="G12" s="467"/>
      <c r="H12" s="523"/>
      <c r="I12" s="481"/>
      <c r="J12" s="462"/>
    </row>
    <row r="13" spans="1:10" ht="30.75" customHeight="1">
      <c r="A13" s="805" t="s">
        <v>967</v>
      </c>
      <c r="B13" s="806"/>
      <c r="C13" s="807"/>
      <c r="D13" s="347"/>
      <c r="E13" s="347" t="s">
        <v>962</v>
      </c>
      <c r="F13" s="522"/>
      <c r="G13" s="522"/>
      <c r="H13" s="522"/>
      <c r="I13" s="521"/>
      <c r="J13" s="348"/>
    </row>
    <row r="14" spans="1:10" ht="30" customHeight="1">
      <c r="A14" s="808" t="s">
        <v>968</v>
      </c>
      <c r="B14" s="809"/>
      <c r="C14" s="810"/>
      <c r="D14" s="525"/>
      <c r="E14" s="526"/>
      <c r="F14" s="527"/>
      <c r="G14" s="789" t="s">
        <v>172</v>
      </c>
      <c r="H14" s="793" t="s">
        <v>963</v>
      </c>
      <c r="I14" s="794"/>
      <c r="J14" s="795"/>
    </row>
    <row r="15" spans="1:10" ht="30" customHeight="1">
      <c r="A15" s="808"/>
      <c r="B15" s="809"/>
      <c r="C15" s="810"/>
      <c r="D15" s="519" t="s">
        <v>964</v>
      </c>
      <c r="E15" s="814"/>
      <c r="F15" s="814"/>
      <c r="G15" s="790"/>
      <c r="H15" s="796"/>
      <c r="I15" s="797"/>
      <c r="J15" s="798"/>
    </row>
    <row r="16" spans="1:10" ht="30" customHeight="1">
      <c r="A16" s="808"/>
      <c r="B16" s="809"/>
      <c r="C16" s="810"/>
      <c r="D16" s="519" t="s">
        <v>517</v>
      </c>
      <c r="E16" s="814"/>
      <c r="F16" s="814"/>
      <c r="G16" s="791"/>
      <c r="H16" s="461" t="s">
        <v>965</v>
      </c>
      <c r="I16" s="461"/>
      <c r="J16" s="462"/>
    </row>
    <row r="17" spans="1:10" ht="30" customHeight="1" thickBot="1">
      <c r="A17" s="811"/>
      <c r="B17" s="812"/>
      <c r="C17" s="813"/>
      <c r="D17" s="520"/>
      <c r="E17" s="528"/>
      <c r="F17" s="524"/>
      <c r="G17" s="792"/>
      <c r="H17" s="799"/>
      <c r="I17" s="800"/>
      <c r="J17" s="801"/>
    </row>
    <row r="19" spans="1:10" ht="18" customHeight="1">
      <c r="A19" s="1" t="s">
        <v>969</v>
      </c>
    </row>
    <row r="20" spans="1:10" ht="18" customHeight="1">
      <c r="A20" s="1" t="s">
        <v>970</v>
      </c>
    </row>
    <row r="21" spans="1:10" ht="18" customHeight="1"/>
    <row r="22" spans="1:10" ht="18" customHeight="1">
      <c r="B22" s="777" t="s">
        <v>939</v>
      </c>
      <c r="C22" s="777"/>
      <c r="D22" s="777"/>
    </row>
    <row r="23" spans="1:10" ht="18" customHeight="1"/>
    <row r="24" spans="1:10" ht="18" customHeight="1">
      <c r="F24" s="1" t="s">
        <v>517</v>
      </c>
      <c r="H24" s="351">
        <f>入力シート!C8</f>
        <v>0</v>
      </c>
      <c r="I24" s="351">
        <f>入力シート!C10</f>
        <v>0</v>
      </c>
      <c r="J24" s="301" t="s">
        <v>496</v>
      </c>
    </row>
    <row r="25" spans="1:10" ht="18" customHeight="1"/>
    <row r="26" spans="1:10" ht="18" customHeight="1">
      <c r="A26" s="1" t="s">
        <v>773</v>
      </c>
      <c r="C26" s="463"/>
      <c r="D26" s="815"/>
      <c r="E26" s="815"/>
      <c r="F26" s="815"/>
      <c r="G26" s="514"/>
      <c r="H26" s="464" t="s">
        <v>498</v>
      </c>
    </row>
    <row r="27" spans="1:10" ht="18" customHeight="1"/>
  </sheetData>
  <mergeCells count="23">
    <mergeCell ref="D26:F26"/>
    <mergeCell ref="A4:C4"/>
    <mergeCell ref="A5:C5"/>
    <mergeCell ref="A6:C6"/>
    <mergeCell ref="A7:C7"/>
    <mergeCell ref="A8:C10"/>
    <mergeCell ref="A11:C11"/>
    <mergeCell ref="D4:H4"/>
    <mergeCell ref="A3:J3"/>
    <mergeCell ref="D5:J5"/>
    <mergeCell ref="D6:J6"/>
    <mergeCell ref="B22:D22"/>
    <mergeCell ref="H10:J10"/>
    <mergeCell ref="D7:J7"/>
    <mergeCell ref="D8:J9"/>
    <mergeCell ref="G14:G17"/>
    <mergeCell ref="H14:J15"/>
    <mergeCell ref="H17:J17"/>
    <mergeCell ref="A12:C12"/>
    <mergeCell ref="A13:C13"/>
    <mergeCell ref="A14:C17"/>
    <mergeCell ref="E15:F15"/>
    <mergeCell ref="E16:F16"/>
  </mergeCells>
  <phoneticPr fontId="3"/>
  <pageMargins left="0.78740157480314965" right="0.39370078740157483" top="0.78740157480314965" bottom="0.78740157480314965" header="0.51181102362204722" footer="0.51181102362204722"/>
  <pageSetup paperSize="9" orientation="portrait" horizontalDpi="200" verticalDpi="20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92AD-5929-4905-9C81-70612D32EC56}">
  <dimension ref="A1:J56"/>
  <sheetViews>
    <sheetView workbookViewId="0"/>
  </sheetViews>
  <sheetFormatPr defaultRowHeight="14.25"/>
  <cols>
    <col min="1" max="5" width="9" style="289"/>
    <col min="6" max="6" width="3" style="289" customWidth="1"/>
    <col min="7" max="9" width="9" style="289"/>
    <col min="10" max="10" width="9.25" style="289" customWidth="1"/>
    <col min="11" max="16384" width="9" style="289"/>
  </cols>
  <sheetData>
    <row r="1" spans="1:10">
      <c r="J1" s="290" t="s">
        <v>152</v>
      </c>
    </row>
    <row r="4" spans="1:10" ht="28.5">
      <c r="A4" s="671" t="s">
        <v>177</v>
      </c>
      <c r="B4" s="671"/>
      <c r="C4" s="671"/>
      <c r="D4" s="671"/>
      <c r="E4" s="671"/>
      <c r="F4" s="671"/>
      <c r="G4" s="671"/>
      <c r="H4" s="671"/>
      <c r="I4" s="671"/>
      <c r="J4" s="671"/>
    </row>
    <row r="5" spans="1:10" ht="14.25" customHeight="1">
      <c r="A5" s="510"/>
      <c r="B5" s="510"/>
      <c r="C5" s="510"/>
      <c r="D5" s="510"/>
      <c r="E5" s="510"/>
      <c r="F5" s="510"/>
      <c r="G5" s="510"/>
      <c r="H5" s="510"/>
      <c r="I5" s="510"/>
      <c r="J5" s="510"/>
    </row>
    <row r="6" spans="1:10" ht="14.25" customHeight="1">
      <c r="A6" s="510"/>
      <c r="B6" s="510"/>
      <c r="C6" s="510"/>
      <c r="D6" s="510"/>
      <c r="E6" s="510"/>
      <c r="F6" s="510"/>
      <c r="G6" s="510"/>
      <c r="H6" s="510"/>
      <c r="I6" s="510"/>
      <c r="J6" s="510"/>
    </row>
    <row r="7" spans="1:10" ht="14.25" customHeight="1">
      <c r="A7" s="512"/>
      <c r="B7" s="510"/>
      <c r="C7" s="510"/>
      <c r="D7" s="510"/>
      <c r="E7" s="510"/>
      <c r="F7" s="510"/>
      <c r="G7" s="510"/>
      <c r="H7" s="510"/>
      <c r="I7" s="510"/>
      <c r="J7" s="510"/>
    </row>
    <row r="8" spans="1:10" ht="18" customHeight="1">
      <c r="A8" s="515" t="s">
        <v>977</v>
      </c>
      <c r="B8" s="510"/>
      <c r="C8" s="510"/>
      <c r="D8" s="510"/>
      <c r="E8" s="510"/>
      <c r="F8" s="510"/>
      <c r="G8" s="510"/>
      <c r="H8" s="510"/>
      <c r="I8" s="510"/>
      <c r="J8" s="510"/>
    </row>
    <row r="9" spans="1:10" ht="18" customHeight="1">
      <c r="A9" s="293" t="s">
        <v>975</v>
      </c>
      <c r="B9" s="510"/>
      <c r="C9" s="510"/>
      <c r="D9" s="510"/>
      <c r="E9" s="510"/>
      <c r="F9" s="510"/>
      <c r="G9" s="510"/>
      <c r="H9" s="510"/>
      <c r="I9" s="510"/>
      <c r="J9" s="510"/>
    </row>
    <row r="10" spans="1:10" ht="18" customHeight="1">
      <c r="A10" s="293"/>
      <c r="B10" s="510"/>
      <c r="C10" s="510"/>
      <c r="D10" s="510"/>
      <c r="E10" s="510"/>
      <c r="F10" s="510"/>
      <c r="G10" s="510"/>
      <c r="H10" s="510"/>
      <c r="I10" s="510"/>
      <c r="J10" s="510"/>
    </row>
    <row r="11" spans="1:10" ht="14.25" customHeight="1">
      <c r="A11" s="512"/>
      <c r="B11" s="510"/>
      <c r="C11" s="510"/>
      <c r="D11" s="510"/>
      <c r="E11" s="510"/>
      <c r="F11" s="510"/>
      <c r="G11" s="510"/>
      <c r="H11" s="510"/>
      <c r="I11" s="510"/>
      <c r="J11" s="510"/>
    </row>
    <row r="12" spans="1:10" ht="14.25" customHeight="1">
      <c r="A12" s="512"/>
      <c r="B12" s="510"/>
      <c r="C12" s="510"/>
      <c r="D12" s="510"/>
      <c r="E12" s="510"/>
      <c r="F12" s="510"/>
      <c r="G12" s="510"/>
      <c r="H12" s="510"/>
      <c r="I12" s="510"/>
      <c r="J12" s="510"/>
    </row>
    <row r="13" spans="1:10" ht="14.25" customHeight="1">
      <c r="A13" s="833" t="s">
        <v>978</v>
      </c>
      <c r="B13" s="833"/>
      <c r="C13" s="833"/>
      <c r="D13" s="510"/>
      <c r="E13" s="510"/>
      <c r="F13" s="510"/>
      <c r="G13" s="510"/>
      <c r="H13" s="510"/>
      <c r="I13" s="510"/>
      <c r="J13" s="510"/>
    </row>
    <row r="14" spans="1:10" ht="14.25" customHeight="1">
      <c r="A14" s="512"/>
      <c r="B14" s="510"/>
      <c r="C14" s="510"/>
      <c r="D14" s="510"/>
      <c r="E14" s="510"/>
      <c r="F14" s="510"/>
      <c r="G14" s="510"/>
      <c r="H14" s="510"/>
      <c r="I14" s="510"/>
      <c r="J14" s="510"/>
    </row>
    <row r="15" spans="1:10" ht="14.25" customHeight="1">
      <c r="A15" s="512"/>
      <c r="B15" s="510"/>
      <c r="C15" s="510"/>
      <c r="D15" s="510"/>
      <c r="E15" s="352" t="s">
        <v>178</v>
      </c>
      <c r="F15" s="352"/>
      <c r="G15" s="515" t="s">
        <v>582</v>
      </c>
      <c r="H15" s="512"/>
      <c r="I15" s="512"/>
      <c r="J15" s="512"/>
    </row>
    <row r="16" spans="1:10" ht="14.25" customHeight="1">
      <c r="A16" s="512"/>
      <c r="B16" s="510"/>
      <c r="C16" s="510"/>
      <c r="D16" s="510"/>
      <c r="E16" s="352"/>
      <c r="F16" s="352"/>
      <c r="G16" s="512"/>
      <c r="H16" s="512"/>
      <c r="I16" s="512"/>
      <c r="J16" s="512"/>
    </row>
    <row r="17" spans="1:10" ht="14.25" customHeight="1">
      <c r="A17" s="512"/>
      <c r="B17" s="510"/>
      <c r="C17" s="510"/>
      <c r="D17" s="510"/>
      <c r="E17" s="352"/>
      <c r="F17" s="352"/>
      <c r="G17" s="512"/>
      <c r="H17" s="512"/>
      <c r="I17" s="512"/>
      <c r="J17" s="512"/>
    </row>
    <row r="18" spans="1:10" ht="14.25" customHeight="1">
      <c r="A18" s="512"/>
      <c r="B18" s="510"/>
      <c r="C18" s="510"/>
      <c r="D18" s="510"/>
      <c r="E18" s="352"/>
      <c r="F18" s="352"/>
      <c r="G18" s="512"/>
      <c r="H18" s="512"/>
      <c r="I18" s="512"/>
      <c r="J18" s="512"/>
    </row>
    <row r="19" spans="1:10" ht="14.25" customHeight="1">
      <c r="A19" s="512"/>
      <c r="B19" s="510"/>
      <c r="C19" s="510"/>
      <c r="D19" s="510"/>
      <c r="E19" s="352" t="s">
        <v>516</v>
      </c>
      <c r="F19" s="352"/>
      <c r="G19" s="834">
        <f>入力シート!C22</f>
        <v>0</v>
      </c>
      <c r="H19" s="834"/>
      <c r="I19" s="834"/>
      <c r="J19" s="834"/>
    </row>
    <row r="20" spans="1:10" ht="14.25" customHeight="1">
      <c r="A20" s="512"/>
      <c r="B20" s="510"/>
      <c r="C20" s="510"/>
      <c r="D20" s="510"/>
      <c r="E20" s="352"/>
      <c r="F20" s="352"/>
      <c r="G20" s="834"/>
      <c r="H20" s="834"/>
      <c r="I20" s="834"/>
      <c r="J20" s="834"/>
    </row>
    <row r="21" spans="1:10" ht="14.25" customHeight="1">
      <c r="A21" s="512"/>
      <c r="B21" s="510"/>
      <c r="C21" s="510"/>
      <c r="D21" s="510"/>
      <c r="E21" s="352"/>
      <c r="F21" s="352"/>
      <c r="G21" s="512"/>
      <c r="H21" s="512"/>
      <c r="I21" s="512"/>
      <c r="J21" s="512"/>
    </row>
    <row r="22" spans="1:10" ht="14.25" customHeight="1">
      <c r="A22" s="512"/>
      <c r="B22" s="510"/>
      <c r="C22" s="510"/>
      <c r="D22" s="510"/>
      <c r="E22" s="352"/>
      <c r="F22" s="352"/>
      <c r="G22" s="512"/>
      <c r="H22" s="512"/>
      <c r="I22" s="512"/>
      <c r="J22" s="512"/>
    </row>
    <row r="23" spans="1:10" ht="14.25" customHeight="1">
      <c r="A23" s="512"/>
      <c r="B23" s="510"/>
      <c r="C23" s="510"/>
      <c r="D23" s="510"/>
      <c r="E23" s="352" t="s">
        <v>523</v>
      </c>
      <c r="F23" s="352"/>
      <c r="G23" s="835">
        <f>入力シート!C29</f>
        <v>0</v>
      </c>
      <c r="H23" s="835"/>
      <c r="I23" s="835"/>
      <c r="J23" s="835"/>
    </row>
    <row r="24" spans="1:10" ht="14.25" customHeight="1">
      <c r="A24" s="512"/>
      <c r="B24" s="510"/>
      <c r="C24" s="510"/>
      <c r="D24" s="510"/>
      <c r="E24" s="352"/>
      <c r="F24" s="352"/>
      <c r="G24" s="512"/>
      <c r="H24" s="512"/>
      <c r="I24" s="512"/>
      <c r="J24" s="512"/>
    </row>
    <row r="25" spans="1:10" ht="14.25" customHeight="1">
      <c r="A25" s="512"/>
      <c r="B25" s="510"/>
      <c r="C25" s="510"/>
      <c r="D25" s="510"/>
      <c r="E25" s="352"/>
      <c r="F25" s="352"/>
      <c r="G25" s="512"/>
      <c r="H25" s="512"/>
      <c r="I25" s="512"/>
      <c r="J25" s="512"/>
    </row>
    <row r="26" spans="1:10" ht="14.25" customHeight="1">
      <c r="A26" s="512"/>
      <c r="B26" s="510"/>
      <c r="C26" s="510"/>
      <c r="D26" s="510"/>
      <c r="E26" s="510"/>
      <c r="F26" s="510"/>
      <c r="G26" s="510"/>
      <c r="H26" s="510"/>
      <c r="I26" s="510"/>
      <c r="J26" s="510"/>
    </row>
    <row r="27" spans="1:10" ht="14.25" customHeight="1">
      <c r="A27" s="512"/>
      <c r="B27" s="510"/>
      <c r="C27" s="510"/>
      <c r="D27" s="510"/>
      <c r="E27" s="352" t="s">
        <v>527</v>
      </c>
      <c r="F27" s="293"/>
      <c r="G27" s="280">
        <f>入力シート!C8</f>
        <v>0</v>
      </c>
      <c r="H27" s="280">
        <f>入力シート!C10</f>
        <v>0</v>
      </c>
      <c r="J27" s="289" t="s">
        <v>496</v>
      </c>
    </row>
    <row r="28" spans="1:10" ht="14.25" customHeight="1">
      <c r="A28" s="512"/>
      <c r="B28" s="510"/>
      <c r="C28" s="510"/>
      <c r="D28" s="510"/>
      <c r="E28" s="510"/>
      <c r="F28" s="510"/>
      <c r="G28" s="510"/>
      <c r="H28" s="510"/>
      <c r="I28" s="510"/>
      <c r="J28" s="510"/>
    </row>
    <row r="31" spans="1:10">
      <c r="A31" s="836"/>
      <c r="B31" s="836"/>
      <c r="C31" s="836"/>
      <c r="D31" s="836"/>
      <c r="E31" s="512" t="s">
        <v>498</v>
      </c>
    </row>
    <row r="36" spans="1:10">
      <c r="A36" s="293"/>
      <c r="B36" s="293"/>
      <c r="C36" s="293"/>
      <c r="D36" s="293"/>
      <c r="E36" s="293"/>
      <c r="F36" s="293"/>
      <c r="G36" s="293"/>
      <c r="H36" s="293"/>
      <c r="I36" s="293"/>
      <c r="J36" s="293"/>
    </row>
    <row r="37" spans="1:10">
      <c r="A37" s="289" t="s">
        <v>666</v>
      </c>
    </row>
    <row r="38" spans="1:10">
      <c r="A38" s="289" t="s">
        <v>179</v>
      </c>
    </row>
    <row r="39" spans="1:10" ht="14.25" customHeight="1"/>
    <row r="40" spans="1:10" ht="14.25" customHeight="1">
      <c r="A40" s="295" t="s">
        <v>180</v>
      </c>
      <c r="B40" s="295"/>
      <c r="C40" s="295"/>
      <c r="D40" s="295"/>
      <c r="E40" s="295"/>
      <c r="F40" s="295"/>
      <c r="G40" s="295"/>
      <c r="H40" s="295"/>
      <c r="I40" s="295"/>
    </row>
    <row r="41" spans="1:10" ht="14.25" customHeight="1">
      <c r="A41" s="295" t="s">
        <v>181</v>
      </c>
      <c r="B41" s="295"/>
      <c r="C41" s="295"/>
      <c r="D41" s="295"/>
      <c r="E41" s="295"/>
      <c r="F41" s="295"/>
      <c r="G41" s="295"/>
      <c r="H41" s="295"/>
      <c r="I41" s="295"/>
    </row>
    <row r="42" spans="1:10">
      <c r="A42" s="295" t="s">
        <v>182</v>
      </c>
      <c r="B42" s="295"/>
      <c r="C42" s="295"/>
      <c r="D42" s="298"/>
      <c r="E42" s="298"/>
      <c r="F42" s="298"/>
      <c r="G42" s="298"/>
      <c r="H42" s="298"/>
      <c r="I42" s="295"/>
      <c r="J42" s="295"/>
    </row>
    <row r="43" spans="1:10">
      <c r="A43" s="295" t="s">
        <v>183</v>
      </c>
      <c r="B43" s="295"/>
      <c r="C43" s="295"/>
      <c r="D43" s="298"/>
      <c r="E43" s="298"/>
      <c r="F43" s="298"/>
      <c r="G43" s="298"/>
      <c r="H43" s="298"/>
      <c r="I43" s="295"/>
      <c r="J43" s="295"/>
    </row>
    <row r="44" spans="1:10">
      <c r="A44" s="295"/>
      <c r="B44" s="295"/>
      <c r="C44" s="295"/>
      <c r="D44" s="298"/>
      <c r="E44" s="298"/>
      <c r="F44" s="298"/>
      <c r="G44" s="298"/>
      <c r="H44" s="298"/>
      <c r="I44" s="295"/>
      <c r="J44" s="295"/>
    </row>
    <row r="45" spans="1:10">
      <c r="A45" s="295" t="s">
        <v>184</v>
      </c>
      <c r="B45" s="295"/>
      <c r="C45" s="295"/>
      <c r="D45" s="298"/>
      <c r="E45" s="298"/>
      <c r="F45" s="298"/>
      <c r="G45" s="298"/>
      <c r="H45" s="298"/>
      <c r="I45" s="295"/>
      <c r="J45" s="295"/>
    </row>
    <row r="46" spans="1:10">
      <c r="A46" s="295"/>
      <c r="B46" s="295"/>
      <c r="C46" s="295"/>
      <c r="D46" s="298"/>
      <c r="E46" s="298"/>
      <c r="F46" s="298"/>
      <c r="G46" s="298"/>
      <c r="H46" s="298"/>
      <c r="I46" s="295"/>
      <c r="J46" s="295"/>
    </row>
    <row r="47" spans="1:10">
      <c r="A47" s="295" t="s">
        <v>976</v>
      </c>
      <c r="B47" s="295"/>
      <c r="C47" s="295"/>
      <c r="D47" s="295"/>
      <c r="E47" s="295"/>
      <c r="F47" s="295"/>
      <c r="G47" s="295"/>
      <c r="H47" s="295"/>
      <c r="I47" s="295"/>
      <c r="J47" s="295"/>
    </row>
    <row r="48" spans="1:10">
      <c r="B48" s="296"/>
      <c r="C48" s="515"/>
      <c r="D48" s="295"/>
      <c r="E48" s="295"/>
      <c r="F48" s="295"/>
      <c r="G48" s="295"/>
      <c r="H48" s="295"/>
      <c r="I48" s="295"/>
      <c r="J48" s="295"/>
    </row>
    <row r="49" spans="2:8">
      <c r="B49" s="296"/>
      <c r="C49" s="515"/>
    </row>
    <row r="51" spans="2:8">
      <c r="E51" s="290"/>
      <c r="F51" s="290"/>
      <c r="G51" s="513"/>
    </row>
    <row r="56" spans="2:8">
      <c r="E56" s="290"/>
      <c r="F56" s="290"/>
      <c r="G56" s="280"/>
      <c r="H56" s="280"/>
    </row>
  </sheetData>
  <mergeCells count="5">
    <mergeCell ref="A4:J4"/>
    <mergeCell ref="A13:C13"/>
    <mergeCell ref="G19:J20"/>
    <mergeCell ref="G23:J23"/>
    <mergeCell ref="A31:D31"/>
  </mergeCells>
  <phoneticPr fontId="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view="pageBreakPreview" zoomScale="80" zoomScaleNormal="100" zoomScaleSheetLayoutView="80" workbookViewId="0"/>
  </sheetViews>
  <sheetFormatPr defaultColWidth="9" defaultRowHeight="21" customHeight="1"/>
  <cols>
    <col min="1" max="1" width="31.625" style="4" customWidth="1"/>
    <col min="2" max="2" width="24.375" style="4" bestFit="1" customWidth="1"/>
    <col min="3" max="3" width="31.5" style="5" bestFit="1" customWidth="1"/>
    <col min="4" max="4" width="47.25" style="4" customWidth="1"/>
    <col min="5" max="5" width="26.625" style="4" customWidth="1"/>
    <col min="6" max="6" width="10.5" style="4" bestFit="1" customWidth="1"/>
    <col min="7" max="7" width="24.375" style="4" bestFit="1" customWidth="1"/>
    <col min="8" max="8" width="15" style="4" bestFit="1" customWidth="1"/>
    <col min="9" max="9" width="26.5" style="4" customWidth="1"/>
    <col min="10" max="10" width="28.25" style="4" customWidth="1"/>
    <col min="11" max="16384" width="9" style="4"/>
  </cols>
  <sheetData>
    <row r="1" spans="1:8" ht="21" customHeight="1">
      <c r="A1" s="44" t="s">
        <v>480</v>
      </c>
      <c r="B1" s="45"/>
      <c r="C1" s="586" t="s">
        <v>913</v>
      </c>
      <c r="D1" s="587"/>
      <c r="E1" s="588"/>
    </row>
    <row r="2" spans="1:8" ht="21" customHeight="1">
      <c r="A2" s="35" t="s">
        <v>764</v>
      </c>
      <c r="B2" s="36"/>
      <c r="C2" s="445">
        <v>45064</v>
      </c>
      <c r="D2" s="443"/>
      <c r="E2" s="444"/>
    </row>
    <row r="3" spans="1:8" ht="21" customHeight="1">
      <c r="A3" s="35" t="s">
        <v>762</v>
      </c>
      <c r="B3" s="36"/>
      <c r="C3" s="63" t="str">
        <f>CONCATENATE("令和",IF(YEAR(C2)-2018=1,"元",YEAR(C2)-2018),"年",MONTH(C2),"月",DAY(C2),"日")</f>
        <v>令和5年5月18日</v>
      </c>
      <c r="D3" s="67"/>
      <c r="E3" s="68"/>
    </row>
    <row r="4" spans="1:8" ht="21" customHeight="1">
      <c r="A4" s="33" t="s">
        <v>484</v>
      </c>
      <c r="B4" s="34" t="s">
        <v>247</v>
      </c>
      <c r="C4" s="64" t="s">
        <v>763</v>
      </c>
      <c r="D4" s="38"/>
      <c r="E4" s="40"/>
      <c r="F4" s="6"/>
    </row>
    <row r="5" spans="1:8" ht="21" customHeight="1">
      <c r="A5" s="41"/>
      <c r="B5" s="43" t="s">
        <v>248</v>
      </c>
      <c r="C5" s="65">
        <v>5</v>
      </c>
      <c r="D5" s="7"/>
      <c r="E5" s="42"/>
      <c r="F5" s="6"/>
    </row>
    <row r="6" spans="1:8" ht="21" customHeight="1">
      <c r="A6" s="41"/>
      <c r="B6" s="43" t="s">
        <v>249</v>
      </c>
      <c r="C6" s="433">
        <v>6</v>
      </c>
      <c r="D6" s="7"/>
      <c r="E6" s="42"/>
      <c r="F6" s="6"/>
    </row>
    <row r="7" spans="1:8" ht="21" customHeight="1">
      <c r="A7" s="35"/>
      <c r="B7" s="36" t="s">
        <v>250</v>
      </c>
      <c r="C7" s="66">
        <v>4</v>
      </c>
      <c r="D7" s="150" t="s">
        <v>765</v>
      </c>
      <c r="E7" s="479">
        <v>45081</v>
      </c>
      <c r="F7" s="6"/>
    </row>
    <row r="8" spans="1:8" ht="21" customHeight="1">
      <c r="A8" s="33" t="s">
        <v>486</v>
      </c>
      <c r="B8" s="34" t="s">
        <v>513</v>
      </c>
      <c r="C8" s="95"/>
      <c r="D8" s="93" t="s">
        <v>373</v>
      </c>
      <c r="E8" s="34"/>
    </row>
    <row r="9" spans="1:8" ht="21" customHeight="1">
      <c r="A9" s="41" t="s">
        <v>487</v>
      </c>
      <c r="B9" s="43" t="s">
        <v>513</v>
      </c>
      <c r="C9" s="96"/>
      <c r="D9" s="7"/>
      <c r="E9" s="43"/>
    </row>
    <row r="10" spans="1:8" ht="21" customHeight="1">
      <c r="A10" s="41" t="s">
        <v>488</v>
      </c>
      <c r="B10" s="43" t="s">
        <v>513</v>
      </c>
      <c r="C10" s="96"/>
      <c r="D10" s="7"/>
      <c r="E10" s="43"/>
    </row>
    <row r="11" spans="1:8" ht="21" customHeight="1">
      <c r="A11" s="35" t="s">
        <v>489</v>
      </c>
      <c r="B11" s="36" t="s">
        <v>513</v>
      </c>
      <c r="C11" s="97"/>
      <c r="D11" s="268" t="s">
        <v>749</v>
      </c>
      <c r="E11" s="434" t="str">
        <f>C8&amp;C10</f>
        <v/>
      </c>
    </row>
    <row r="12" spans="1:8" ht="21" customHeight="1">
      <c r="A12" s="44" t="s">
        <v>490</v>
      </c>
      <c r="B12" s="45" t="s">
        <v>508</v>
      </c>
      <c r="C12" s="98"/>
      <c r="D12" s="46"/>
      <c r="E12" s="45"/>
    </row>
    <row r="13" spans="1:8" ht="21" customHeight="1">
      <c r="A13" s="33" t="s">
        <v>481</v>
      </c>
      <c r="B13" s="34" t="s">
        <v>512</v>
      </c>
      <c r="C13" s="99"/>
      <c r="D13" s="38" t="s">
        <v>494</v>
      </c>
      <c r="E13" s="40"/>
    </row>
    <row r="14" spans="1:8" ht="21" customHeight="1">
      <c r="A14" s="41"/>
      <c r="B14" s="43"/>
      <c r="C14" s="100"/>
      <c r="D14" s="149" t="s">
        <v>532</v>
      </c>
      <c r="E14" s="59" t="str">
        <f>IF(C13="S","昭和",IF(C13="H","平成",IF(C13=" "," "," ")))</f>
        <v xml:space="preserve"> </v>
      </c>
      <c r="G14" s="267"/>
      <c r="H14" s="267"/>
    </row>
    <row r="15" spans="1:8" ht="21" customHeight="1">
      <c r="A15" s="41"/>
      <c r="B15" s="43" t="s">
        <v>509</v>
      </c>
      <c r="C15" s="471"/>
      <c r="D15" s="7" t="s">
        <v>375</v>
      </c>
      <c r="E15" s="57"/>
      <c r="G15" s="267"/>
      <c r="H15" s="267"/>
    </row>
    <row r="16" spans="1:8" ht="21" customHeight="1">
      <c r="A16" s="41"/>
      <c r="B16" s="43" t="s">
        <v>510</v>
      </c>
      <c r="C16" s="471"/>
      <c r="D16" s="299" t="s">
        <v>362</v>
      </c>
      <c r="E16" s="300" t="e">
        <f>DATEDIF(E17,E7,"y")</f>
        <v>#VALUE!</v>
      </c>
      <c r="F16" s="6"/>
      <c r="G16" s="267"/>
      <c r="H16" s="267"/>
    </row>
    <row r="17" spans="1:8" ht="21" customHeight="1">
      <c r="A17" s="41"/>
      <c r="B17" s="43" t="s">
        <v>511</v>
      </c>
      <c r="C17" s="471"/>
      <c r="D17" s="149" t="s">
        <v>530</v>
      </c>
      <c r="E17" s="60" t="str">
        <f>TEXT(C13&amp;C15&amp;"/"&amp;C16&amp;"/"&amp;C17,"YYYY/M/D")</f>
        <v>//</v>
      </c>
      <c r="G17" s="267"/>
      <c r="H17" s="267"/>
    </row>
    <row r="18" spans="1:8" ht="21" customHeight="1">
      <c r="A18" s="41"/>
      <c r="B18" s="43" t="s">
        <v>692</v>
      </c>
      <c r="C18" s="388" t="str">
        <f>NUMBERSTRING(C15,1)</f>
        <v>〇</v>
      </c>
      <c r="D18" s="149" t="s">
        <v>531</v>
      </c>
      <c r="E18" s="61" t="str">
        <f>TEXT(E17,"gggge年m月d日")</f>
        <v>//</v>
      </c>
      <c r="F18" s="6"/>
      <c r="G18" s="267"/>
      <c r="H18" s="267"/>
    </row>
    <row r="19" spans="1:8" ht="21" customHeight="1">
      <c r="A19" s="41"/>
      <c r="B19" s="43" t="s">
        <v>693</v>
      </c>
      <c r="C19" s="388" t="str">
        <f>NUMBERSTRING(C16,1)</f>
        <v>〇</v>
      </c>
      <c r="D19" s="149" t="s">
        <v>691</v>
      </c>
      <c r="E19" s="386" t="str">
        <f>CONCATENATE(E14,C18,"年",C19,"月",C20,"日")</f>
        <v xml:space="preserve"> 〇年〇月〇日</v>
      </c>
      <c r="F19" s="6"/>
      <c r="G19" s="267"/>
      <c r="H19" s="267"/>
    </row>
    <row r="20" spans="1:8" ht="21" customHeight="1">
      <c r="A20" s="41"/>
      <c r="B20" s="43" t="s">
        <v>694</v>
      </c>
      <c r="C20" s="388" t="str">
        <f>NUMBERSTRING(C17,1)</f>
        <v>〇</v>
      </c>
      <c r="D20" s="149"/>
      <c r="E20" s="389"/>
      <c r="F20" s="6"/>
      <c r="G20" s="267"/>
      <c r="H20" s="267"/>
    </row>
    <row r="21" spans="1:8" ht="21" customHeight="1">
      <c r="A21" s="33" t="s">
        <v>482</v>
      </c>
      <c r="B21" s="34" t="s">
        <v>513</v>
      </c>
      <c r="C21" s="591"/>
      <c r="D21" s="592"/>
      <c r="E21" s="49"/>
      <c r="F21" s="6"/>
      <c r="G21" s="267"/>
      <c r="H21" s="267"/>
    </row>
    <row r="22" spans="1:8" ht="21" customHeight="1">
      <c r="A22" s="41" t="s">
        <v>483</v>
      </c>
      <c r="B22" s="43"/>
      <c r="C22" s="470"/>
      <c r="D22" s="387"/>
      <c r="E22" s="51"/>
      <c r="F22" s="6"/>
      <c r="G22" s="267"/>
      <c r="H22" s="267"/>
    </row>
    <row r="23" spans="1:8" ht="21" customHeight="1">
      <c r="A23" s="41"/>
      <c r="B23" s="43" t="s">
        <v>690</v>
      </c>
      <c r="C23" s="384" t="str">
        <f>ASC(C22)</f>
        <v/>
      </c>
      <c r="D23" s="385"/>
      <c r="E23" s="386"/>
      <c r="F23" s="6"/>
      <c r="G23" s="267"/>
      <c r="H23" s="267"/>
    </row>
    <row r="24" spans="1:8" ht="21" customHeight="1">
      <c r="A24" s="41"/>
      <c r="B24" s="43" t="s">
        <v>699</v>
      </c>
      <c r="C24" s="384" t="str">
        <f>SUBSTITUTE(SUBSTITUTE(SUBSTITUTE(SUBSTITUTE(SUBSTITUTE(ASC(C23),1,"一"),2,"二"),3,"三"),4,"四"),5,"五")</f>
        <v/>
      </c>
      <c r="D24" s="385"/>
      <c r="E24" s="386"/>
      <c r="F24" s="6"/>
      <c r="G24" s="267"/>
      <c r="H24" s="267"/>
    </row>
    <row r="25" spans="1:8" ht="21" customHeight="1">
      <c r="A25" s="41"/>
      <c r="B25" s="43" t="s">
        <v>700</v>
      </c>
      <c r="C25" s="384" t="str">
        <f>SUBSTITUTE(SUBSTITUTE(SUBSTITUTE(SUBSTITUTE(SUBSTITUTE(C24,6,"六"),7,"七"),8,"八"),9,"九"),0,"〇")</f>
        <v/>
      </c>
      <c r="D25" s="385"/>
      <c r="E25" s="386"/>
      <c r="F25" s="6"/>
      <c r="G25" s="267"/>
      <c r="H25" s="267"/>
    </row>
    <row r="26" spans="1:8" ht="21" customHeight="1">
      <c r="A26" s="41" t="s">
        <v>570</v>
      </c>
      <c r="B26" s="43" t="s">
        <v>513</v>
      </c>
      <c r="C26" s="580"/>
      <c r="D26" s="581"/>
      <c r="E26" s="51"/>
      <c r="F26" s="6"/>
      <c r="G26" s="267"/>
      <c r="H26" s="267"/>
    </row>
    <row r="27" spans="1:8" ht="21" customHeight="1">
      <c r="A27" s="41" t="s">
        <v>485</v>
      </c>
      <c r="B27" s="43" t="s">
        <v>513</v>
      </c>
      <c r="C27" s="580"/>
      <c r="D27" s="581"/>
      <c r="E27" s="51"/>
      <c r="G27" s="267"/>
      <c r="H27" s="267"/>
    </row>
    <row r="28" spans="1:8" ht="21" customHeight="1">
      <c r="A28" s="41" t="s">
        <v>725</v>
      </c>
      <c r="B28" s="43" t="s">
        <v>513</v>
      </c>
      <c r="C28" s="582"/>
      <c r="D28" s="582"/>
      <c r="E28" s="583"/>
      <c r="G28" s="267"/>
      <c r="H28" s="267"/>
    </row>
    <row r="29" spans="1:8" ht="21" customHeight="1">
      <c r="A29" s="41" t="s">
        <v>523</v>
      </c>
      <c r="B29" s="43" t="s">
        <v>513</v>
      </c>
      <c r="C29" s="96"/>
      <c r="D29" s="7"/>
      <c r="E29" s="43"/>
      <c r="G29" s="267"/>
      <c r="H29" s="267"/>
    </row>
    <row r="30" spans="1:8" ht="21" customHeight="1">
      <c r="A30" s="41" t="s">
        <v>189</v>
      </c>
      <c r="B30" s="43" t="s">
        <v>513</v>
      </c>
      <c r="C30" s="96"/>
      <c r="D30" s="7"/>
      <c r="E30" s="43"/>
      <c r="G30" s="267"/>
      <c r="H30" s="267"/>
    </row>
    <row r="31" spans="1:8" ht="21" customHeight="1">
      <c r="A31" s="41" t="s">
        <v>524</v>
      </c>
      <c r="B31" s="43"/>
      <c r="C31" s="96"/>
      <c r="D31" s="151" t="s">
        <v>151</v>
      </c>
      <c r="E31" s="94">
        <f>H31</f>
        <v>119</v>
      </c>
      <c r="G31" s="267" t="s">
        <v>754</v>
      </c>
      <c r="H31" s="267">
        <f>ROUNDUP((586905+(28.35*(E32-500)))/E32,0)</f>
        <v>119</v>
      </c>
    </row>
    <row r="32" spans="1:8" ht="21" customHeight="1">
      <c r="A32" s="41" t="s">
        <v>525</v>
      </c>
      <c r="B32" s="43"/>
      <c r="C32" s="96"/>
      <c r="D32" s="268" t="s">
        <v>150</v>
      </c>
      <c r="E32" s="448">
        <v>6327</v>
      </c>
      <c r="G32" s="267"/>
      <c r="H32" s="267"/>
    </row>
    <row r="33" spans="1:10" ht="21" customHeight="1">
      <c r="A33" s="33" t="s">
        <v>561</v>
      </c>
      <c r="B33" s="34"/>
      <c r="C33" s="446"/>
      <c r="D33" s="7" t="s">
        <v>766</v>
      </c>
      <c r="E33" s="449" t="str">
        <f>CONCATENATE("令和",IF(YEAR(C33)-2018=1,"元",YEAR(C33)-2018),"年",MONTH(C33),"月",DAY(C33),"日")</f>
        <v>令和-118年1月0日</v>
      </c>
      <c r="G33" s="267"/>
      <c r="H33" s="267"/>
    </row>
    <row r="34" spans="1:10" ht="21" customHeight="1">
      <c r="A34" s="41" t="s">
        <v>246</v>
      </c>
      <c r="B34" s="43"/>
      <c r="C34" s="447"/>
      <c r="D34" s="7" t="s">
        <v>766</v>
      </c>
      <c r="E34" s="449" t="str">
        <f>CONCATENATE("令和",IF(YEAR(C34)-2018=1,"元",YEAR(C34)-2018),"年",MONTH(C34),"月",DAY(C34),"日")</f>
        <v>令和-118年1月0日</v>
      </c>
      <c r="G34" s="267"/>
      <c r="H34" s="267"/>
    </row>
    <row r="35" spans="1:10" ht="21" customHeight="1">
      <c r="A35" s="41" t="s">
        <v>534</v>
      </c>
      <c r="B35" s="43" t="s">
        <v>513</v>
      </c>
      <c r="C35" s="105"/>
      <c r="D35" s="7"/>
      <c r="E35" s="43"/>
      <c r="G35" s="267"/>
      <c r="H35" s="267"/>
    </row>
    <row r="36" spans="1:10" ht="21" customHeight="1">
      <c r="A36" s="41" t="s">
        <v>533</v>
      </c>
      <c r="B36" s="43" t="s">
        <v>513</v>
      </c>
      <c r="C36" s="96"/>
      <c r="D36" s="7"/>
      <c r="E36" s="43"/>
    </row>
    <row r="37" spans="1:10" ht="21" customHeight="1">
      <c r="A37" s="41" t="s">
        <v>535</v>
      </c>
      <c r="B37" s="43" t="s">
        <v>513</v>
      </c>
      <c r="C37" s="96"/>
      <c r="D37" s="7"/>
      <c r="E37" s="43"/>
    </row>
    <row r="38" spans="1:10" ht="21" customHeight="1">
      <c r="A38" s="41" t="s">
        <v>536</v>
      </c>
      <c r="B38" s="43" t="s">
        <v>513</v>
      </c>
      <c r="C38" s="96"/>
      <c r="D38" s="7"/>
      <c r="E38" s="43"/>
      <c r="G38" s="7"/>
      <c r="H38" s="7"/>
    </row>
    <row r="39" spans="1:10" ht="21" customHeight="1">
      <c r="A39" s="41" t="s">
        <v>537</v>
      </c>
      <c r="B39" s="43" t="s">
        <v>513</v>
      </c>
      <c r="C39" s="580"/>
      <c r="D39" s="581"/>
      <c r="E39" s="43"/>
      <c r="G39" s="7"/>
      <c r="H39" s="7"/>
    </row>
    <row r="40" spans="1:10" ht="21" customHeight="1">
      <c r="A40" s="41" t="s">
        <v>563</v>
      </c>
      <c r="B40" s="43" t="s">
        <v>508</v>
      </c>
      <c r="C40" s="102"/>
      <c r="D40" s="103"/>
      <c r="E40" s="69"/>
      <c r="G40" s="7"/>
      <c r="H40" s="7"/>
    </row>
    <row r="41" spans="1:10" ht="21" customHeight="1">
      <c r="A41" s="41" t="s">
        <v>538</v>
      </c>
      <c r="B41" s="43" t="s">
        <v>512</v>
      </c>
      <c r="C41" s="99"/>
      <c r="D41" s="104" t="s">
        <v>494</v>
      </c>
      <c r="E41" s="47"/>
      <c r="G41" s="7"/>
      <c r="H41" s="7"/>
    </row>
    <row r="42" spans="1:10" ht="21" customHeight="1">
      <c r="A42" s="41"/>
      <c r="B42" s="43"/>
      <c r="C42" s="52"/>
      <c r="D42" s="149" t="s">
        <v>532</v>
      </c>
      <c r="E42" s="59" t="str">
        <f>IF(C41="S","昭和 ",IF(C41="H","平成",IF(C41=" "," "," ")))</f>
        <v xml:space="preserve"> </v>
      </c>
      <c r="G42" s="7"/>
      <c r="H42" s="7"/>
    </row>
    <row r="43" spans="1:10" ht="13.5">
      <c r="A43" s="41"/>
      <c r="B43" s="43" t="s">
        <v>509</v>
      </c>
      <c r="C43" s="472"/>
      <c r="D43" s="7" t="s">
        <v>375</v>
      </c>
      <c r="E43" s="47"/>
      <c r="G43" s="269"/>
      <c r="H43" s="267"/>
      <c r="I43" s="267"/>
      <c r="J43" s="7"/>
    </row>
    <row r="44" spans="1:10" ht="21" customHeight="1">
      <c r="A44" s="41"/>
      <c r="B44" s="43" t="s">
        <v>510</v>
      </c>
      <c r="C44" s="472"/>
      <c r="D44" s="7"/>
      <c r="E44" s="47"/>
      <c r="G44" s="267"/>
      <c r="H44" s="267"/>
      <c r="I44" s="267"/>
      <c r="J44" s="7"/>
    </row>
    <row r="45" spans="1:10" ht="21" customHeight="1">
      <c r="A45" s="41"/>
      <c r="B45" s="43" t="s">
        <v>511</v>
      </c>
      <c r="C45" s="472"/>
      <c r="D45" s="149" t="s">
        <v>530</v>
      </c>
      <c r="E45" s="60" t="str">
        <f>TEXT(C41&amp;C43&amp;"/"&amp;C44&amp;"/"&amp;C45,"YYYY/M/D")</f>
        <v>//</v>
      </c>
      <c r="G45" s="267"/>
      <c r="H45" s="267"/>
      <c r="I45" s="267"/>
      <c r="J45" s="7"/>
    </row>
    <row r="46" spans="1:10" ht="21" customHeight="1">
      <c r="A46" s="35"/>
      <c r="B46" s="36"/>
      <c r="C46" s="53"/>
      <c r="D46" s="150" t="s">
        <v>531</v>
      </c>
      <c r="E46" s="62" t="str">
        <f>TEXT(E45,"gggge年m月d日")</f>
        <v>//</v>
      </c>
      <c r="G46" s="267"/>
      <c r="H46" s="267"/>
      <c r="I46" s="267"/>
      <c r="J46" s="7"/>
    </row>
    <row r="47" spans="1:10" ht="21" customHeight="1">
      <c r="A47" s="33" t="s">
        <v>581</v>
      </c>
      <c r="B47" s="38" t="s">
        <v>508</v>
      </c>
      <c r="C47" s="482"/>
      <c r="D47" s="38"/>
      <c r="E47" s="54"/>
      <c r="G47" s="267"/>
      <c r="H47" s="267"/>
      <c r="I47" s="267"/>
      <c r="J47" s="7"/>
    </row>
    <row r="48" spans="1:10" ht="21" customHeight="1">
      <c r="A48" s="41" t="s">
        <v>578</v>
      </c>
      <c r="B48" s="7" t="s">
        <v>513</v>
      </c>
      <c r="C48" s="584"/>
      <c r="D48" s="585"/>
      <c r="E48" s="43"/>
      <c r="G48" s="267"/>
      <c r="H48" s="267"/>
      <c r="I48" s="267"/>
      <c r="J48" s="7"/>
    </row>
    <row r="49" spans="1:10" ht="21" customHeight="1">
      <c r="A49" s="41" t="s">
        <v>579</v>
      </c>
      <c r="B49" s="7" t="s">
        <v>513</v>
      </c>
      <c r="C49" s="96"/>
      <c r="D49" s="7"/>
      <c r="E49" s="43"/>
      <c r="G49" s="267"/>
      <c r="H49" s="267"/>
      <c r="I49" s="267"/>
      <c r="J49" s="7"/>
    </row>
    <row r="50" spans="1:10" ht="21" customHeight="1">
      <c r="A50" s="35" t="s">
        <v>580</v>
      </c>
      <c r="B50" s="39" t="s">
        <v>513</v>
      </c>
      <c r="C50" s="589"/>
      <c r="D50" s="590"/>
      <c r="E50" s="36"/>
      <c r="G50" s="267"/>
      <c r="H50" s="267"/>
      <c r="I50" s="267"/>
      <c r="J50" s="7"/>
    </row>
    <row r="51" spans="1:10" ht="21" customHeight="1">
      <c r="A51" s="33" t="s">
        <v>214</v>
      </c>
      <c r="B51" s="34"/>
      <c r="C51" s="56"/>
      <c r="D51" s="48"/>
      <c r="E51" s="34"/>
      <c r="G51" s="267"/>
      <c r="H51" s="267"/>
      <c r="I51" s="267"/>
      <c r="J51" s="7"/>
    </row>
    <row r="52" spans="1:10" ht="21" customHeight="1">
      <c r="A52" s="41" t="s">
        <v>593</v>
      </c>
      <c r="B52" s="43" t="s">
        <v>513</v>
      </c>
      <c r="C52" s="447"/>
      <c r="D52" s="7" t="s">
        <v>766</v>
      </c>
      <c r="E52" s="450" t="str">
        <f>CONCATENATE("令和",IF(YEAR(C52)-2018=1,"元",YEAR(C52)-2018),"年",MONTH(C52),"月",DAY(C52),"日")</f>
        <v>令和-118年1月0日</v>
      </c>
      <c r="G52" s="267"/>
      <c r="H52" s="267"/>
      <c r="I52" s="267"/>
      <c r="J52" s="7"/>
    </row>
    <row r="53" spans="1:10" ht="21" customHeight="1">
      <c r="A53" s="41" t="s">
        <v>589</v>
      </c>
      <c r="B53" s="43" t="s">
        <v>508</v>
      </c>
      <c r="C53" s="106"/>
      <c r="D53" s="7"/>
      <c r="E53" s="43"/>
      <c r="G53" s="267"/>
      <c r="H53" s="267"/>
      <c r="I53" s="267"/>
      <c r="J53" s="7"/>
    </row>
    <row r="54" spans="1:10" ht="21" customHeight="1">
      <c r="A54" s="41" t="s">
        <v>590</v>
      </c>
      <c r="B54" s="43" t="s">
        <v>513</v>
      </c>
      <c r="C54" s="580"/>
      <c r="D54" s="581"/>
      <c r="E54" s="43"/>
      <c r="G54" s="267"/>
      <c r="H54" s="267"/>
      <c r="I54" s="267"/>
      <c r="J54" s="7"/>
    </row>
    <row r="55" spans="1:10" ht="21" customHeight="1">
      <c r="A55" s="41" t="s">
        <v>591</v>
      </c>
      <c r="B55" s="43" t="s">
        <v>513</v>
      </c>
      <c r="C55" s="96"/>
      <c r="D55" s="7"/>
      <c r="E55" s="43"/>
      <c r="G55" s="267"/>
      <c r="H55" s="267"/>
      <c r="I55" s="267"/>
      <c r="J55" s="7"/>
    </row>
    <row r="56" spans="1:10" ht="21" customHeight="1">
      <c r="A56" s="35" t="s">
        <v>592</v>
      </c>
      <c r="B56" s="36" t="s">
        <v>513</v>
      </c>
      <c r="C56" s="97"/>
      <c r="D56" s="55"/>
      <c r="E56" s="36"/>
      <c r="G56" s="267"/>
      <c r="H56" s="267"/>
      <c r="I56" s="267"/>
      <c r="J56" s="7"/>
    </row>
    <row r="57" spans="1:10" ht="21" customHeight="1">
      <c r="A57" s="33" t="s">
        <v>607</v>
      </c>
      <c r="B57" s="34" t="s">
        <v>513</v>
      </c>
      <c r="C57" s="446"/>
      <c r="D57" s="7" t="s">
        <v>766</v>
      </c>
      <c r="E57" s="451" t="str">
        <f>CONCATENATE("令和",IF(YEAR(C57)-2018=1,"元",YEAR(C57)-2018),"年",MONTH(C57),"月",DAY(C57),"日")</f>
        <v>令和-118年1月0日</v>
      </c>
      <c r="G57" s="267"/>
      <c r="H57" s="267"/>
      <c r="I57" s="267"/>
      <c r="J57" s="7"/>
    </row>
    <row r="58" spans="1:10" ht="21" customHeight="1">
      <c r="A58" s="41" t="s">
        <v>601</v>
      </c>
      <c r="B58" s="43" t="s">
        <v>513</v>
      </c>
      <c r="C58" s="96"/>
      <c r="D58" s="7"/>
      <c r="E58" s="43"/>
      <c r="G58" s="267"/>
      <c r="H58" s="267"/>
      <c r="I58" s="267"/>
      <c r="J58" s="7"/>
    </row>
    <row r="59" spans="1:10" ht="21" customHeight="1">
      <c r="A59" s="41" t="s">
        <v>602</v>
      </c>
      <c r="B59" s="43" t="s">
        <v>513</v>
      </c>
      <c r="C59" s="96"/>
      <c r="D59" s="7"/>
      <c r="E59" s="43"/>
      <c r="G59" s="267"/>
      <c r="H59" s="267"/>
      <c r="I59" s="267"/>
      <c r="J59" s="7"/>
    </row>
    <row r="60" spans="1:10" ht="21" customHeight="1">
      <c r="A60" s="41" t="s">
        <v>606</v>
      </c>
      <c r="B60" s="43" t="s">
        <v>513</v>
      </c>
      <c r="C60" s="107"/>
      <c r="D60" s="7" t="s">
        <v>376</v>
      </c>
      <c r="E60" s="43"/>
      <c r="G60" s="267"/>
      <c r="H60" s="267"/>
      <c r="I60" s="267"/>
      <c r="J60" s="7"/>
    </row>
    <row r="61" spans="1:10" ht="21" customHeight="1">
      <c r="A61" s="41" t="s">
        <v>603</v>
      </c>
      <c r="B61" s="43" t="s">
        <v>513</v>
      </c>
      <c r="C61" s="580"/>
      <c r="D61" s="581"/>
      <c r="E61" s="43"/>
      <c r="G61" s="267"/>
      <c r="H61" s="267"/>
      <c r="I61" s="267"/>
      <c r="J61" s="7"/>
    </row>
    <row r="62" spans="1:10" ht="21" customHeight="1">
      <c r="A62" s="41" t="s">
        <v>604</v>
      </c>
      <c r="B62" s="43" t="s">
        <v>513</v>
      </c>
      <c r="C62" s="96"/>
      <c r="D62" s="50"/>
      <c r="E62" s="43"/>
      <c r="G62" s="267"/>
      <c r="H62" s="267"/>
      <c r="I62" s="267"/>
      <c r="J62" s="7"/>
    </row>
    <row r="63" spans="1:10" ht="21" customHeight="1">
      <c r="A63" s="35" t="s">
        <v>605</v>
      </c>
      <c r="B63" s="36" t="s">
        <v>513</v>
      </c>
      <c r="C63" s="97"/>
      <c r="D63" s="39"/>
      <c r="E63" s="36"/>
      <c r="G63" s="267"/>
      <c r="H63" s="267"/>
      <c r="I63" s="267"/>
      <c r="J63" s="7"/>
    </row>
    <row r="64" spans="1:10" ht="21" customHeight="1">
      <c r="A64" s="33" t="s">
        <v>612</v>
      </c>
      <c r="B64" s="34"/>
      <c r="C64" s="37"/>
      <c r="D64" s="38"/>
      <c r="E64" s="34"/>
      <c r="G64" s="267"/>
      <c r="H64" s="267"/>
      <c r="I64" s="267"/>
      <c r="J64" s="7"/>
    </row>
    <row r="65" spans="1:10" ht="21" customHeight="1">
      <c r="A65" s="41" t="s">
        <v>613</v>
      </c>
      <c r="B65" s="43" t="s">
        <v>513</v>
      </c>
      <c r="C65" s="447"/>
      <c r="D65" s="7" t="s">
        <v>766</v>
      </c>
      <c r="E65" s="450" t="str">
        <f>CONCATENATE("令和",IF(YEAR(C65)-2018=1,"元",YEAR(C65)-2018),"年",MONTH(C65),"月",DAY(C65),"日")</f>
        <v>令和-118年1月0日</v>
      </c>
      <c r="G65" s="267"/>
      <c r="H65" s="267"/>
      <c r="I65" s="267"/>
      <c r="J65" s="7"/>
    </row>
    <row r="66" spans="1:10" ht="21" customHeight="1">
      <c r="A66" s="41" t="s">
        <v>614</v>
      </c>
      <c r="B66" s="43" t="s">
        <v>513</v>
      </c>
      <c r="C66" s="96"/>
      <c r="D66" s="7"/>
      <c r="E66" s="43"/>
      <c r="G66" s="267"/>
      <c r="H66" s="267"/>
      <c r="I66" s="267"/>
      <c r="J66" s="7"/>
    </row>
    <row r="67" spans="1:10" ht="21" customHeight="1">
      <c r="A67" s="41" t="s">
        <v>615</v>
      </c>
      <c r="B67" s="43" t="s">
        <v>513</v>
      </c>
      <c r="C67" s="96"/>
      <c r="D67" s="7"/>
      <c r="E67" s="43"/>
      <c r="G67" s="267"/>
      <c r="H67" s="267"/>
      <c r="I67" s="267"/>
      <c r="J67" s="7"/>
    </row>
    <row r="68" spans="1:10" ht="21" customHeight="1">
      <c r="A68" s="41" t="s">
        <v>616</v>
      </c>
      <c r="B68" s="43" t="s">
        <v>513</v>
      </c>
      <c r="C68" s="107"/>
      <c r="D68" s="7" t="s">
        <v>376</v>
      </c>
      <c r="E68" s="43"/>
      <c r="G68" s="267"/>
      <c r="H68" s="267"/>
      <c r="I68" s="267"/>
      <c r="J68" s="7"/>
    </row>
    <row r="69" spans="1:10" ht="21" customHeight="1">
      <c r="A69" s="41" t="s">
        <v>617</v>
      </c>
      <c r="B69" s="43" t="s">
        <v>513</v>
      </c>
      <c r="C69" s="580"/>
      <c r="D69" s="581"/>
      <c r="E69" s="43"/>
      <c r="G69" s="267"/>
      <c r="H69" s="267"/>
      <c r="I69" s="267"/>
      <c r="J69" s="7"/>
    </row>
    <row r="70" spans="1:10" ht="21" customHeight="1">
      <c r="A70" s="41" t="s">
        <v>618</v>
      </c>
      <c r="B70" s="43" t="s">
        <v>513</v>
      </c>
      <c r="C70" s="580"/>
      <c r="D70" s="581"/>
      <c r="E70" s="43"/>
      <c r="G70" s="267"/>
      <c r="H70" s="267"/>
      <c r="I70" s="267"/>
      <c r="J70" s="7"/>
    </row>
    <row r="71" spans="1:10" ht="21" customHeight="1">
      <c r="A71" s="41" t="s">
        <v>619</v>
      </c>
      <c r="B71" s="43" t="s">
        <v>513</v>
      </c>
      <c r="C71" s="96"/>
      <c r="D71" s="7"/>
      <c r="E71" s="43"/>
      <c r="G71" s="7"/>
      <c r="H71" s="7"/>
      <c r="I71" s="7"/>
      <c r="J71" s="7"/>
    </row>
    <row r="72" spans="1:10" ht="21" customHeight="1">
      <c r="A72" s="35" t="s">
        <v>620</v>
      </c>
      <c r="B72" s="36" t="s">
        <v>513</v>
      </c>
      <c r="C72" s="97"/>
      <c r="D72" s="55"/>
      <c r="E72" s="36"/>
      <c r="G72" s="267"/>
      <c r="H72" s="270"/>
      <c r="I72" s="267"/>
      <c r="J72" s="7"/>
    </row>
    <row r="73" spans="1:10" ht="21" customHeight="1">
      <c r="A73" s="33" t="s">
        <v>630</v>
      </c>
      <c r="B73" s="34"/>
      <c r="C73" s="37"/>
      <c r="D73" s="38"/>
      <c r="E73" s="34"/>
      <c r="G73" s="267"/>
      <c r="H73" s="271"/>
      <c r="I73" s="267"/>
      <c r="J73" s="272"/>
    </row>
    <row r="74" spans="1:10" ht="21" customHeight="1">
      <c r="A74" s="41" t="s">
        <v>627</v>
      </c>
      <c r="B74" s="43" t="s">
        <v>513</v>
      </c>
      <c r="C74" s="96"/>
      <c r="D74" s="101"/>
      <c r="E74" s="43"/>
      <c r="G74" s="267"/>
      <c r="H74" s="271"/>
      <c r="I74" s="267"/>
      <c r="J74" s="272"/>
    </row>
    <row r="75" spans="1:10" ht="21" customHeight="1">
      <c r="A75" s="41" t="s">
        <v>751</v>
      </c>
      <c r="B75" s="43" t="s">
        <v>513</v>
      </c>
      <c r="C75" s="447"/>
      <c r="D75" s="7" t="s">
        <v>766</v>
      </c>
      <c r="E75" s="450" t="str">
        <f>CONCATENATE("令和",IF(YEAR(C75)-2018=1,"元",YEAR(C75)-2018),"年",MONTH(C75),"月",DAY(C75),"日")</f>
        <v>令和-118年1月0日</v>
      </c>
      <c r="G75" s="267"/>
      <c r="H75" s="271"/>
      <c r="I75" s="267"/>
      <c r="J75" s="272"/>
    </row>
    <row r="76" spans="1:10" ht="21" customHeight="1">
      <c r="A76" s="41" t="s">
        <v>631</v>
      </c>
      <c r="B76" s="43" t="s">
        <v>513</v>
      </c>
      <c r="C76" s="96"/>
      <c r="D76" s="104"/>
      <c r="E76" s="43"/>
      <c r="G76" s="267"/>
      <c r="H76" s="271"/>
      <c r="I76" s="267"/>
      <c r="J76" s="272"/>
    </row>
    <row r="77" spans="1:10" ht="21" customHeight="1">
      <c r="A77" s="41" t="s">
        <v>632</v>
      </c>
      <c r="B77" s="43" t="s">
        <v>513</v>
      </c>
      <c r="C77" s="96"/>
      <c r="D77" s="104"/>
      <c r="E77" s="43"/>
      <c r="G77" s="267"/>
      <c r="H77" s="271"/>
      <c r="I77" s="267"/>
      <c r="J77" s="272"/>
    </row>
    <row r="78" spans="1:10" ht="21" customHeight="1">
      <c r="A78" s="41" t="s">
        <v>633</v>
      </c>
      <c r="B78" s="43" t="s">
        <v>513</v>
      </c>
      <c r="C78" s="107"/>
      <c r="D78" s="7" t="s">
        <v>376</v>
      </c>
      <c r="E78" s="43"/>
      <c r="G78" s="267"/>
      <c r="H78" s="271"/>
      <c r="I78" s="267"/>
      <c r="J78" s="272"/>
    </row>
    <row r="79" spans="1:10" ht="21" customHeight="1">
      <c r="A79" s="41" t="s">
        <v>634</v>
      </c>
      <c r="B79" s="43" t="s">
        <v>513</v>
      </c>
      <c r="C79" s="580"/>
      <c r="D79" s="581"/>
      <c r="E79" s="43"/>
      <c r="G79" s="267"/>
      <c r="H79" s="271"/>
      <c r="I79" s="267"/>
      <c r="J79" s="272"/>
    </row>
    <row r="80" spans="1:10" ht="21" customHeight="1">
      <c r="A80" s="41" t="s">
        <v>635</v>
      </c>
      <c r="B80" s="43" t="s">
        <v>513</v>
      </c>
      <c r="C80" s="584"/>
      <c r="D80" s="585"/>
      <c r="E80" s="43"/>
      <c r="G80" s="267"/>
      <c r="H80" s="271"/>
      <c r="I80" s="267"/>
      <c r="J80" s="272"/>
    </row>
    <row r="81" spans="1:10" ht="21" customHeight="1">
      <c r="A81" s="35" t="s">
        <v>636</v>
      </c>
      <c r="B81" s="36" t="s">
        <v>513</v>
      </c>
      <c r="C81" s="97"/>
      <c r="D81" s="108"/>
      <c r="E81" s="36"/>
      <c r="G81" s="267"/>
      <c r="H81" s="271"/>
      <c r="I81" s="267"/>
      <c r="J81" s="272"/>
    </row>
    <row r="82" spans="1:10" ht="21" customHeight="1">
      <c r="A82" s="44" t="s">
        <v>643</v>
      </c>
      <c r="B82" s="45" t="s">
        <v>508</v>
      </c>
      <c r="C82" s="109"/>
      <c r="D82" s="110"/>
      <c r="E82" s="45"/>
      <c r="G82" s="267"/>
      <c r="H82" s="271"/>
      <c r="I82" s="267"/>
      <c r="J82" s="272"/>
    </row>
    <row r="83" spans="1:10" ht="21" customHeight="1">
      <c r="G83" s="267"/>
      <c r="H83" s="271"/>
      <c r="I83" s="267"/>
      <c r="J83" s="272"/>
    </row>
    <row r="84" spans="1:10" ht="21" customHeight="1">
      <c r="G84" s="267"/>
      <c r="H84" s="271"/>
      <c r="I84" s="267"/>
      <c r="J84" s="272"/>
    </row>
    <row r="85" spans="1:10" ht="21" customHeight="1">
      <c r="G85" s="267"/>
      <c r="H85" s="271"/>
      <c r="I85" s="267"/>
      <c r="J85" s="272"/>
    </row>
    <row r="86" spans="1:10" ht="21" customHeight="1">
      <c r="G86" s="267"/>
      <c r="H86" s="271"/>
      <c r="I86" s="267"/>
      <c r="J86" s="272"/>
    </row>
    <row r="87" spans="1:10" ht="21" customHeight="1">
      <c r="G87" s="267"/>
      <c r="H87" s="271"/>
      <c r="I87" s="267"/>
      <c r="J87" s="272"/>
    </row>
    <row r="88" spans="1:10" ht="21" customHeight="1">
      <c r="G88" s="267"/>
      <c r="H88" s="271"/>
      <c r="I88" s="267"/>
      <c r="J88" s="272"/>
    </row>
    <row r="89" spans="1:10" ht="21" customHeight="1">
      <c r="G89" s="267"/>
      <c r="H89" s="271"/>
      <c r="I89" s="267"/>
      <c r="J89" s="272"/>
    </row>
    <row r="90" spans="1:10" ht="21" customHeight="1">
      <c r="G90" s="267"/>
      <c r="H90" s="271"/>
      <c r="I90" s="267"/>
      <c r="J90" s="272"/>
    </row>
    <row r="91" spans="1:10" ht="21" customHeight="1">
      <c r="G91" s="267"/>
      <c r="H91" s="271"/>
      <c r="I91" s="267"/>
      <c r="J91" s="272"/>
    </row>
    <row r="92" spans="1:10" ht="21" customHeight="1">
      <c r="G92" s="267"/>
      <c r="H92" s="271"/>
      <c r="I92" s="267"/>
      <c r="J92" s="272"/>
    </row>
    <row r="93" spans="1:10" ht="21" customHeight="1">
      <c r="G93" s="267"/>
      <c r="H93" s="271"/>
      <c r="I93" s="267"/>
      <c r="J93" s="272"/>
    </row>
  </sheetData>
  <mergeCells count="14">
    <mergeCell ref="C1:E1"/>
    <mergeCell ref="C48:D48"/>
    <mergeCell ref="C54:D54"/>
    <mergeCell ref="C50:D50"/>
    <mergeCell ref="C39:D39"/>
    <mergeCell ref="C21:D21"/>
    <mergeCell ref="C26:D26"/>
    <mergeCell ref="C27:D27"/>
    <mergeCell ref="C61:D61"/>
    <mergeCell ref="C69:D69"/>
    <mergeCell ref="C79:D79"/>
    <mergeCell ref="C28:E28"/>
    <mergeCell ref="C80:D80"/>
    <mergeCell ref="C70:D70"/>
  </mergeCells>
  <phoneticPr fontId="3"/>
  <dataValidations count="3">
    <dataValidation type="list" allowBlank="1" showInputMessage="1" showErrorMessage="1" sqref="C82 C53 C47 C40" xr:uid="{00000000-0002-0000-0100-000000000000}">
      <formula1>"青森市,弘前市,八戸市,黒石市,五所川原市,十和田市,三沢市,むつ市,つがる市,平川市,平内町,今別町,蓬田村,外ヶ浜町,鰺ヶ沢町,深浦町,西目屋村,藤崎町,大鰐町,田舎館村,板柳町,鶴田町,中泊町,野辺地町,七戸町,六戸町,横浜町,六戸町,東北町,六ヶ所村,おいらせ町,大間町,東通村,風間浦村,佐井村,三戸町,五戸町,田子町,南部町,階上町,新郷村"</formula1>
    </dataValidation>
    <dataValidation type="list" allowBlank="1" showInputMessage="1" showErrorMessage="1" sqref="C41 C13" xr:uid="{00000000-0002-0000-0100-000001000000}">
      <formula1>"　,S,H"</formula1>
    </dataValidation>
    <dataValidation type="list" allowBlank="1" showInputMessage="1" showErrorMessage="1" sqref="C12" xr:uid="{00000000-0002-0000-0100-000002000000}">
      <formula1>"男,女"</formula1>
    </dataValidation>
  </dataValidations>
  <pageMargins left="0.78740157480314965" right="0.78740157480314965" top="0.98425196850393704" bottom="0.98425196850393704" header="0.51181102362204722" footer="0.51181102362204722"/>
  <pageSetup paperSize="8" scale="80"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58"/>
  <sheetViews>
    <sheetView zoomScale="70" zoomScaleNormal="70" workbookViewId="0"/>
  </sheetViews>
  <sheetFormatPr defaultColWidth="5.625" defaultRowHeight="13.5"/>
  <cols>
    <col min="1" max="1" width="4.125" style="353" customWidth="1"/>
    <col min="2" max="7" width="3" style="353" customWidth="1"/>
    <col min="8" max="8" width="2.125" style="353" customWidth="1"/>
    <col min="9" max="9" width="3.5" style="353" customWidth="1"/>
    <col min="10" max="10" width="2.125" style="353" customWidth="1"/>
    <col min="11" max="11" width="3.5" style="353" customWidth="1"/>
    <col min="12" max="12" width="2.125" style="353" customWidth="1"/>
    <col min="13" max="13" width="3.5" style="353" customWidth="1"/>
    <col min="14" max="14" width="2.125" style="353" customWidth="1"/>
    <col min="15" max="15" width="3.5" style="353" customWidth="1"/>
    <col min="16" max="16" width="2.125" style="353" customWidth="1"/>
    <col min="17" max="17" width="3.5" style="353" customWidth="1"/>
    <col min="18" max="19" width="2.125" style="353" customWidth="1"/>
    <col min="20" max="20" width="6.625" style="353" customWidth="1"/>
    <col min="21" max="21" width="2.625" style="353" customWidth="1"/>
    <col min="22" max="22" width="6.625" style="353" customWidth="1"/>
    <col min="23" max="23" width="2.625" style="353" customWidth="1"/>
    <col min="24" max="24" width="6.625" style="353" customWidth="1"/>
    <col min="25" max="25" width="2.625" style="353" customWidth="1"/>
    <col min="26" max="26" width="6.625" style="353" customWidth="1"/>
    <col min="27" max="27" width="2.625" style="353" customWidth="1"/>
    <col min="28" max="28" width="6.625" style="353" customWidth="1"/>
    <col min="29" max="29" width="2.625" style="353" customWidth="1"/>
    <col min="30" max="30" width="2.125" style="353" customWidth="1"/>
    <col min="31" max="32" width="4.5" style="353" customWidth="1"/>
    <col min="33" max="33" width="4" style="353" customWidth="1"/>
    <col min="34" max="34" width="4.5" style="353" customWidth="1"/>
    <col min="35" max="35" width="4" style="353" customWidth="1"/>
    <col min="36" max="36" width="4.5" style="353" customWidth="1"/>
    <col min="37" max="37" width="4.625" style="353" customWidth="1"/>
    <col min="38" max="38" width="2.125" style="353" customWidth="1"/>
    <col min="39" max="41" width="3.5" style="353" customWidth="1"/>
    <col min="42" max="16384" width="5.625" style="353"/>
  </cols>
  <sheetData>
    <row r="1" spans="2:37" ht="12" customHeight="1">
      <c r="B1" s="371"/>
      <c r="C1" s="371"/>
      <c r="D1" s="371"/>
      <c r="E1" s="371"/>
      <c r="F1" s="371"/>
      <c r="G1" s="371"/>
      <c r="H1" s="371"/>
      <c r="I1" s="880"/>
      <c r="J1" s="371"/>
      <c r="K1" s="371"/>
      <c r="L1" s="371"/>
      <c r="M1" s="371"/>
      <c r="N1" s="371"/>
      <c r="O1" s="371"/>
      <c r="P1" s="371"/>
      <c r="S1" s="866" t="s">
        <v>186</v>
      </c>
      <c r="T1" s="867"/>
      <c r="U1" s="867"/>
      <c r="V1" s="867"/>
      <c r="W1" s="867"/>
      <c r="X1" s="867"/>
      <c r="Y1" s="867"/>
      <c r="Z1" s="867"/>
      <c r="AA1" s="867"/>
      <c r="AB1" s="867"/>
      <c r="AC1" s="867"/>
      <c r="AD1" s="867"/>
      <c r="AE1" s="873" t="s">
        <v>467</v>
      </c>
      <c r="AF1" s="854" t="s">
        <v>517</v>
      </c>
      <c r="AG1" s="857" t="s">
        <v>190</v>
      </c>
      <c r="AH1" s="854" t="s">
        <v>523</v>
      </c>
      <c r="AI1" s="857" t="s">
        <v>190</v>
      </c>
      <c r="AJ1" s="846" t="s">
        <v>178</v>
      </c>
      <c r="AK1" s="837" t="s">
        <v>185</v>
      </c>
    </row>
    <row r="2" spans="2:37" ht="12" customHeight="1">
      <c r="B2" s="375"/>
      <c r="C2" s="376"/>
      <c r="D2" s="376"/>
      <c r="E2" s="376"/>
      <c r="F2" s="876" t="s">
        <v>193</v>
      </c>
      <c r="G2" s="377"/>
      <c r="H2" s="371"/>
      <c r="I2" s="880"/>
      <c r="J2" s="371"/>
      <c r="K2" s="371"/>
      <c r="L2" s="371"/>
      <c r="M2" s="371"/>
      <c r="N2" s="371"/>
      <c r="P2" s="371"/>
      <c r="Q2" s="861" t="s">
        <v>192</v>
      </c>
      <c r="S2" s="868"/>
      <c r="T2" s="869"/>
      <c r="U2" s="869"/>
      <c r="V2" s="869"/>
      <c r="W2" s="869"/>
      <c r="X2" s="869"/>
      <c r="Y2" s="869"/>
      <c r="Z2" s="869"/>
      <c r="AA2" s="869"/>
      <c r="AB2" s="869"/>
      <c r="AC2" s="869"/>
      <c r="AD2" s="869"/>
      <c r="AE2" s="874"/>
      <c r="AF2" s="855"/>
      <c r="AG2" s="858"/>
      <c r="AH2" s="855"/>
      <c r="AI2" s="858"/>
      <c r="AJ2" s="847"/>
      <c r="AK2" s="837"/>
    </row>
    <row r="3" spans="2:37" ht="12" customHeight="1">
      <c r="B3" s="377"/>
      <c r="C3" s="378"/>
      <c r="D3" s="378"/>
      <c r="E3" s="378"/>
      <c r="F3" s="877"/>
      <c r="G3" s="377"/>
      <c r="H3" s="371"/>
      <c r="I3" s="880"/>
      <c r="J3" s="371"/>
      <c r="K3" s="371"/>
      <c r="L3" s="371"/>
      <c r="M3" s="371"/>
      <c r="N3" s="371"/>
      <c r="O3" s="881" t="s">
        <v>973</v>
      </c>
      <c r="P3" s="371"/>
      <c r="Q3" s="861"/>
      <c r="S3" s="868"/>
      <c r="T3" s="869"/>
      <c r="U3" s="869"/>
      <c r="V3" s="869"/>
      <c r="W3" s="869"/>
      <c r="X3" s="869"/>
      <c r="Y3" s="869"/>
      <c r="Z3" s="869"/>
      <c r="AA3" s="869"/>
      <c r="AB3" s="869"/>
      <c r="AC3" s="869"/>
      <c r="AD3" s="869"/>
      <c r="AE3" s="874"/>
      <c r="AF3" s="855"/>
      <c r="AG3" s="858"/>
      <c r="AH3" s="855"/>
      <c r="AI3" s="858"/>
      <c r="AJ3" s="847"/>
      <c r="AK3" s="837"/>
    </row>
    <row r="4" spans="2:37" ht="12" customHeight="1">
      <c r="B4" s="377"/>
      <c r="C4" s="879" t="s">
        <v>195</v>
      </c>
      <c r="D4" s="884" t="s">
        <v>194</v>
      </c>
      <c r="E4" s="378"/>
      <c r="F4" s="877"/>
      <c r="G4" s="377"/>
      <c r="H4" s="371"/>
      <c r="I4" s="880"/>
      <c r="J4" s="371"/>
      <c r="K4" s="371"/>
      <c r="L4" s="371"/>
      <c r="M4" s="371"/>
      <c r="N4" s="371"/>
      <c r="O4" s="881"/>
      <c r="P4" s="371"/>
      <c r="Q4" s="861"/>
      <c r="S4" s="868"/>
      <c r="T4" s="869"/>
      <c r="U4" s="869"/>
      <c r="V4" s="869"/>
      <c r="W4" s="869"/>
      <c r="X4" s="869"/>
      <c r="Y4" s="869"/>
      <c r="Z4" s="869"/>
      <c r="AA4" s="869"/>
      <c r="AB4" s="869"/>
      <c r="AC4" s="869"/>
      <c r="AD4" s="869"/>
      <c r="AE4" s="874"/>
      <c r="AF4" s="855"/>
      <c r="AG4" s="858"/>
      <c r="AH4" s="855"/>
      <c r="AI4" s="858"/>
      <c r="AJ4" s="847"/>
      <c r="AK4" s="837"/>
    </row>
    <row r="5" spans="2:37" ht="12" customHeight="1">
      <c r="B5" s="377"/>
      <c r="C5" s="879"/>
      <c r="D5" s="884"/>
      <c r="E5" s="378"/>
      <c r="F5" s="877"/>
      <c r="G5" s="377"/>
      <c r="H5" s="371"/>
      <c r="I5" s="880"/>
      <c r="J5" s="371"/>
      <c r="K5" s="371"/>
      <c r="L5" s="371"/>
      <c r="M5" s="371"/>
      <c r="N5" s="371"/>
      <c r="O5" s="881"/>
      <c r="P5" s="371"/>
      <c r="Q5" s="861"/>
      <c r="S5" s="868"/>
      <c r="T5" s="869"/>
      <c r="U5" s="869"/>
      <c r="V5" s="869"/>
      <c r="W5" s="869"/>
      <c r="X5" s="869"/>
      <c r="Y5" s="869"/>
      <c r="Z5" s="869"/>
      <c r="AA5" s="869"/>
      <c r="AB5" s="869"/>
      <c r="AC5" s="869"/>
      <c r="AD5" s="869"/>
      <c r="AE5" s="874"/>
      <c r="AF5" s="855"/>
      <c r="AG5" s="858"/>
      <c r="AH5" s="855"/>
      <c r="AI5" s="858"/>
      <c r="AJ5" s="847"/>
      <c r="AK5" s="837"/>
    </row>
    <row r="6" spans="2:37" ht="12" customHeight="1">
      <c r="B6" s="377"/>
      <c r="C6" s="879"/>
      <c r="D6" s="884"/>
      <c r="E6" s="378"/>
      <c r="F6" s="877"/>
      <c r="G6" s="377"/>
      <c r="H6" s="371"/>
      <c r="I6" s="880"/>
      <c r="J6" s="371"/>
      <c r="K6" s="371"/>
      <c r="L6" s="371"/>
      <c r="N6" s="371"/>
      <c r="O6" s="881"/>
      <c r="P6" s="371"/>
      <c r="Q6" s="861"/>
      <c r="S6" s="868"/>
      <c r="T6" s="869"/>
      <c r="U6" s="869"/>
      <c r="V6" s="869"/>
      <c r="W6" s="869"/>
      <c r="X6" s="869"/>
      <c r="Y6" s="869"/>
      <c r="Z6" s="869"/>
      <c r="AA6" s="869"/>
      <c r="AB6" s="869"/>
      <c r="AC6" s="869"/>
      <c r="AD6" s="869"/>
      <c r="AE6" s="874"/>
      <c r="AF6" s="855"/>
      <c r="AG6" s="858"/>
      <c r="AH6" s="855"/>
      <c r="AI6" s="858"/>
      <c r="AJ6" s="847"/>
      <c r="AK6" s="837"/>
    </row>
    <row r="7" spans="2:37" ht="12" customHeight="1">
      <c r="B7" s="377"/>
      <c r="C7" s="879"/>
      <c r="D7" s="884"/>
      <c r="E7" s="378"/>
      <c r="F7" s="877"/>
      <c r="G7" s="377"/>
      <c r="H7" s="371"/>
      <c r="I7" s="880"/>
      <c r="J7" s="371"/>
      <c r="K7" s="862" t="s">
        <v>527</v>
      </c>
      <c r="L7" s="371"/>
      <c r="M7" s="862" t="s">
        <v>516</v>
      </c>
      <c r="N7" s="371"/>
      <c r="O7" s="881"/>
      <c r="P7" s="371"/>
      <c r="Q7" s="861"/>
      <c r="S7" s="868"/>
      <c r="T7" s="869"/>
      <c r="U7" s="869"/>
      <c r="V7" s="869"/>
      <c r="W7" s="869"/>
      <c r="X7" s="869"/>
      <c r="Y7" s="869"/>
      <c r="Z7" s="869"/>
      <c r="AA7" s="869"/>
      <c r="AB7" s="869"/>
      <c r="AC7" s="869"/>
      <c r="AD7" s="869"/>
      <c r="AE7" s="874"/>
      <c r="AF7" s="855"/>
      <c r="AG7" s="858"/>
      <c r="AH7" s="855"/>
      <c r="AI7" s="858"/>
      <c r="AJ7" s="847"/>
      <c r="AK7" s="837"/>
    </row>
    <row r="8" spans="2:37" ht="12" customHeight="1">
      <c r="B8" s="377"/>
      <c r="C8" s="378"/>
      <c r="D8" s="378"/>
      <c r="E8" s="378"/>
      <c r="F8" s="877"/>
      <c r="G8" s="377"/>
      <c r="H8" s="371"/>
      <c r="I8" s="880"/>
      <c r="J8" s="371"/>
      <c r="K8" s="862"/>
      <c r="L8" s="371"/>
      <c r="M8" s="862"/>
      <c r="N8" s="371"/>
      <c r="O8" s="881"/>
      <c r="P8" s="371"/>
      <c r="Q8" s="861"/>
      <c r="S8" s="868"/>
      <c r="T8" s="869"/>
      <c r="U8" s="869"/>
      <c r="V8" s="869"/>
      <c r="W8" s="869"/>
      <c r="X8" s="869"/>
      <c r="Y8" s="869"/>
      <c r="Z8" s="869"/>
      <c r="AA8" s="869"/>
      <c r="AB8" s="869"/>
      <c r="AC8" s="869"/>
      <c r="AD8" s="869"/>
      <c r="AE8" s="874"/>
      <c r="AF8" s="855"/>
      <c r="AG8" s="858"/>
      <c r="AH8" s="855"/>
      <c r="AI8" s="858"/>
      <c r="AJ8" s="847"/>
      <c r="AK8" s="837"/>
    </row>
    <row r="9" spans="2:37" ht="12" customHeight="1">
      <c r="B9" s="377"/>
      <c r="C9" s="378"/>
      <c r="D9" s="378"/>
      <c r="E9" s="378"/>
      <c r="F9" s="877"/>
      <c r="G9" s="377"/>
      <c r="H9" s="371"/>
      <c r="I9" s="880"/>
      <c r="J9" s="371"/>
      <c r="K9" s="862"/>
      <c r="L9" s="371"/>
      <c r="M9" s="862"/>
      <c r="N9" s="371"/>
      <c r="O9" s="881"/>
      <c r="P9" s="371"/>
      <c r="Q9" s="861"/>
      <c r="S9" s="868"/>
      <c r="T9" s="869"/>
      <c r="U9" s="869"/>
      <c r="V9" s="869"/>
      <c r="W9" s="869"/>
      <c r="X9" s="869"/>
      <c r="Y9" s="869"/>
      <c r="Z9" s="869"/>
      <c r="AA9" s="869"/>
      <c r="AB9" s="869"/>
      <c r="AC9" s="869"/>
      <c r="AD9" s="869"/>
      <c r="AE9" s="874"/>
      <c r="AF9" s="855"/>
      <c r="AG9" s="858"/>
      <c r="AH9" s="855"/>
      <c r="AI9" s="858"/>
      <c r="AJ9" s="847"/>
      <c r="AK9" s="837"/>
    </row>
    <row r="10" spans="2:37" ht="12" customHeight="1">
      <c r="B10" s="377"/>
      <c r="C10" s="378"/>
      <c r="D10" s="378"/>
      <c r="E10" s="378"/>
      <c r="F10" s="877"/>
      <c r="G10" s="377"/>
      <c r="H10" s="371"/>
      <c r="I10" s="880"/>
      <c r="J10" s="371"/>
      <c r="K10" s="862"/>
      <c r="L10" s="371"/>
      <c r="M10" s="862"/>
      <c r="N10" s="371"/>
      <c r="O10" s="881"/>
      <c r="P10" s="371"/>
      <c r="Q10" s="861"/>
      <c r="S10" s="870"/>
      <c r="T10" s="871"/>
      <c r="U10" s="871"/>
      <c r="V10" s="871"/>
      <c r="W10" s="871"/>
      <c r="X10" s="871"/>
      <c r="Y10" s="871"/>
      <c r="Z10" s="871"/>
      <c r="AA10" s="871"/>
      <c r="AB10" s="871"/>
      <c r="AC10" s="871"/>
      <c r="AD10" s="871"/>
      <c r="AE10" s="875"/>
      <c r="AF10" s="856"/>
      <c r="AG10" s="859"/>
      <c r="AH10" s="856"/>
      <c r="AI10" s="859"/>
      <c r="AJ10" s="848"/>
      <c r="AK10" s="837"/>
    </row>
    <row r="11" spans="2:37" ht="13.5" customHeight="1">
      <c r="B11" s="379"/>
      <c r="C11" s="380"/>
      <c r="D11" s="380"/>
      <c r="E11" s="380"/>
      <c r="F11" s="878"/>
      <c r="G11" s="377"/>
      <c r="H11" s="371"/>
      <c r="I11" s="880"/>
      <c r="J11" s="371"/>
      <c r="L11" s="371"/>
      <c r="N11" s="371"/>
      <c r="O11" s="881"/>
      <c r="P11" s="371"/>
      <c r="Q11" s="861"/>
      <c r="S11" s="362"/>
      <c r="T11" s="355"/>
      <c r="U11" s="355"/>
      <c r="V11" s="355"/>
      <c r="W11" s="355"/>
      <c r="X11" s="355"/>
      <c r="Y11" s="355"/>
      <c r="Z11" s="355"/>
      <c r="AA11" s="355"/>
      <c r="AB11" s="355"/>
      <c r="AC11" s="355"/>
      <c r="AD11" s="356"/>
      <c r="AE11" s="359"/>
      <c r="AF11" s="361"/>
      <c r="AG11" s="356"/>
      <c r="AH11" s="354"/>
      <c r="AI11" s="360"/>
      <c r="AJ11" s="363" t="s">
        <v>187</v>
      </c>
      <c r="AK11" s="837"/>
    </row>
    <row r="12" spans="2:37" ht="38.25" customHeight="1">
      <c r="B12" s="371"/>
      <c r="C12" s="371"/>
      <c r="D12" s="371"/>
      <c r="E12" s="371"/>
      <c r="F12" s="371"/>
      <c r="G12" s="371"/>
      <c r="H12" s="371"/>
      <c r="I12" s="880"/>
      <c r="J12" s="371"/>
      <c r="K12" s="883" t="str">
        <f>入力シート!E11</f>
        <v/>
      </c>
      <c r="L12" s="371"/>
      <c r="M12" s="882" t="str">
        <f>入力シート!C25</f>
        <v/>
      </c>
      <c r="N12" s="371"/>
      <c r="O12" s="881"/>
      <c r="P12" s="371"/>
      <c r="Q12" s="861"/>
      <c r="S12" s="364"/>
      <c r="T12" s="373"/>
      <c r="U12" s="374"/>
      <c r="V12" s="373"/>
      <c r="W12" s="374"/>
      <c r="X12" s="373"/>
      <c r="Y12" s="374"/>
      <c r="Z12" s="373"/>
      <c r="AA12" s="374"/>
      <c r="AB12" s="373"/>
      <c r="AC12" s="374"/>
      <c r="AD12" s="357"/>
      <c r="AE12" s="864" t="str">
        <f>入力シート!E19</f>
        <v xml:space="preserve"> 〇年〇月〇日</v>
      </c>
      <c r="AF12" s="843"/>
      <c r="AG12" s="845"/>
      <c r="AH12" s="860">
        <f>入力シート!C29</f>
        <v>0</v>
      </c>
      <c r="AI12" s="850">
        <f>入力シート!C30</f>
        <v>0</v>
      </c>
      <c r="AJ12" s="849" t="s">
        <v>188</v>
      </c>
      <c r="AK12" s="837"/>
    </row>
    <row r="13" spans="2:37" ht="38.25" customHeight="1">
      <c r="B13" s="371"/>
      <c r="C13" s="371"/>
      <c r="D13" s="371"/>
      <c r="E13" s="371"/>
      <c r="F13" s="371"/>
      <c r="G13" s="371"/>
      <c r="H13" s="371"/>
      <c r="I13" s="880"/>
      <c r="J13" s="371"/>
      <c r="K13" s="883"/>
      <c r="L13" s="371"/>
      <c r="M13" s="882"/>
      <c r="N13" s="371"/>
      <c r="O13" s="881"/>
      <c r="P13" s="371"/>
      <c r="Q13" s="861"/>
      <c r="S13" s="364"/>
      <c r="T13" s="373"/>
      <c r="U13" s="374"/>
      <c r="V13" s="373"/>
      <c r="W13" s="374"/>
      <c r="X13" s="373"/>
      <c r="Y13" s="374"/>
      <c r="Z13" s="373"/>
      <c r="AA13" s="374"/>
      <c r="AB13" s="373"/>
      <c r="AC13" s="374"/>
      <c r="AD13" s="357"/>
      <c r="AE13" s="864"/>
      <c r="AF13" s="843"/>
      <c r="AG13" s="845"/>
      <c r="AH13" s="860"/>
      <c r="AI13" s="850"/>
      <c r="AJ13" s="849"/>
      <c r="AK13" s="837"/>
    </row>
    <row r="14" spans="2:37" ht="38.25" customHeight="1">
      <c r="B14" s="371"/>
      <c r="C14" s="884" t="s">
        <v>196</v>
      </c>
      <c r="D14" s="371"/>
      <c r="E14" s="371"/>
      <c r="F14" s="371"/>
      <c r="G14" s="371"/>
      <c r="H14" s="371"/>
      <c r="I14" s="880"/>
      <c r="J14" s="371"/>
      <c r="K14" s="883"/>
      <c r="L14" s="371"/>
      <c r="M14" s="882"/>
      <c r="N14" s="371"/>
      <c r="O14" s="881"/>
      <c r="P14" s="371"/>
      <c r="Q14" s="861"/>
      <c r="S14" s="364"/>
      <c r="T14" s="373"/>
      <c r="U14" s="374"/>
      <c r="V14" s="373"/>
      <c r="W14" s="374"/>
      <c r="X14" s="373"/>
      <c r="Y14" s="374"/>
      <c r="Z14" s="373"/>
      <c r="AA14" s="374"/>
      <c r="AB14" s="373"/>
      <c r="AC14" s="374"/>
      <c r="AD14" s="357"/>
      <c r="AE14" s="864"/>
      <c r="AF14" s="843"/>
      <c r="AG14" s="845"/>
      <c r="AH14" s="860"/>
      <c r="AI14" s="850"/>
      <c r="AJ14" s="849"/>
      <c r="AK14" s="837"/>
    </row>
    <row r="15" spans="2:37" ht="38.25" customHeight="1">
      <c r="B15" s="371"/>
      <c r="C15" s="884"/>
      <c r="D15" s="371"/>
      <c r="E15" s="371"/>
      <c r="F15" s="371"/>
      <c r="G15" s="371"/>
      <c r="H15" s="371"/>
      <c r="I15" s="880"/>
      <c r="J15" s="371"/>
      <c r="K15" s="883"/>
      <c r="L15" s="371"/>
      <c r="M15" s="882"/>
      <c r="N15" s="371"/>
      <c r="O15" s="371"/>
      <c r="P15" s="371"/>
      <c r="Q15" s="861"/>
      <c r="S15" s="364"/>
      <c r="T15" s="373"/>
      <c r="U15" s="374"/>
      <c r="V15" s="373"/>
      <c r="W15" s="374"/>
      <c r="X15" s="373"/>
      <c r="Y15" s="374"/>
      <c r="Z15" s="373"/>
      <c r="AA15" s="374"/>
      <c r="AB15" s="373"/>
      <c r="AC15" s="374"/>
      <c r="AD15" s="357"/>
      <c r="AE15" s="864"/>
      <c r="AF15" s="843"/>
      <c r="AG15" s="845"/>
      <c r="AH15" s="860"/>
      <c r="AI15" s="850"/>
      <c r="AJ15" s="849"/>
      <c r="AK15" s="837"/>
    </row>
    <row r="16" spans="2:37" ht="38.25" customHeight="1">
      <c r="B16" s="371"/>
      <c r="C16" s="371"/>
      <c r="D16" s="371"/>
      <c r="E16" s="371"/>
      <c r="F16" s="371"/>
      <c r="G16" s="371"/>
      <c r="H16" s="371"/>
      <c r="I16" s="372" t="s">
        <v>498</v>
      </c>
      <c r="J16" s="371"/>
      <c r="K16" s="371"/>
      <c r="L16" s="371"/>
      <c r="M16" s="882"/>
      <c r="N16" s="371"/>
      <c r="O16" s="371"/>
      <c r="P16" s="371"/>
      <c r="Q16" s="861"/>
      <c r="S16" s="364"/>
      <c r="T16" s="373"/>
      <c r="U16" s="374"/>
      <c r="V16" s="373"/>
      <c r="W16" s="374"/>
      <c r="X16" s="373"/>
      <c r="Y16" s="374"/>
      <c r="Z16" s="373"/>
      <c r="AA16" s="374"/>
      <c r="AB16" s="373"/>
      <c r="AC16" s="374"/>
      <c r="AD16" s="357"/>
      <c r="AE16" s="864"/>
      <c r="AF16" s="843"/>
      <c r="AG16" s="845"/>
      <c r="AH16" s="860"/>
      <c r="AI16" s="850"/>
      <c r="AJ16" s="849"/>
      <c r="AK16" s="837"/>
    </row>
    <row r="17" spans="1:38" ht="38.25" customHeight="1">
      <c r="B17" s="371"/>
      <c r="C17" s="371"/>
      <c r="D17" s="371"/>
      <c r="E17" s="371"/>
      <c r="F17" s="371"/>
      <c r="G17" s="371"/>
      <c r="H17" s="371"/>
      <c r="I17" s="371"/>
      <c r="J17" s="371"/>
      <c r="K17" s="371"/>
      <c r="L17" s="371"/>
      <c r="M17" s="882"/>
      <c r="N17" s="371"/>
      <c r="O17" s="371"/>
      <c r="P17" s="371"/>
      <c r="Q17" s="861"/>
      <c r="S17" s="364"/>
      <c r="T17" s="373"/>
      <c r="U17" s="374"/>
      <c r="V17" s="373"/>
      <c r="W17" s="374"/>
      <c r="X17" s="373"/>
      <c r="Y17" s="374"/>
      <c r="Z17" s="373"/>
      <c r="AA17" s="374"/>
      <c r="AB17" s="373"/>
      <c r="AC17" s="374"/>
      <c r="AD17" s="357"/>
      <c r="AE17" s="349" t="s">
        <v>191</v>
      </c>
      <c r="AF17" s="843"/>
      <c r="AG17" s="845"/>
      <c r="AH17" s="860"/>
      <c r="AI17" s="850"/>
      <c r="AJ17" s="849"/>
      <c r="AK17" s="837"/>
    </row>
    <row r="18" spans="1:38" ht="38.25" customHeight="1">
      <c r="B18" s="371"/>
      <c r="C18" s="371"/>
      <c r="D18" s="371"/>
      <c r="E18" s="371"/>
      <c r="F18" s="371"/>
      <c r="G18" s="371"/>
      <c r="H18" s="371"/>
      <c r="I18" s="371"/>
      <c r="J18" s="371"/>
      <c r="K18" s="371"/>
      <c r="L18" s="371"/>
      <c r="M18" s="882"/>
      <c r="N18" s="371"/>
      <c r="O18" s="371"/>
      <c r="P18" s="371"/>
      <c r="Q18" s="861"/>
      <c r="S18" s="364"/>
      <c r="T18" s="373"/>
      <c r="U18" s="374"/>
      <c r="V18" s="373"/>
      <c r="W18" s="374"/>
      <c r="X18" s="373"/>
      <c r="Y18" s="374"/>
      <c r="Z18" s="373"/>
      <c r="AA18" s="374"/>
      <c r="AB18" s="373"/>
      <c r="AC18" s="374"/>
      <c r="AD18" s="357"/>
      <c r="AE18" s="865" t="e">
        <f>NUMBERSTRING(入力シート!E16,1)</f>
        <v>#VALUE!</v>
      </c>
      <c r="AF18" s="844"/>
      <c r="AG18" s="853"/>
      <c r="AH18" s="860"/>
      <c r="AI18" s="850"/>
      <c r="AJ18" s="849"/>
      <c r="AK18" s="837"/>
    </row>
    <row r="19" spans="1:38" ht="38.25" customHeight="1">
      <c r="B19" s="371"/>
      <c r="C19" s="371"/>
      <c r="D19" s="371"/>
      <c r="E19" s="371"/>
      <c r="F19" s="371"/>
      <c r="G19" s="371"/>
      <c r="H19" s="371"/>
      <c r="I19" s="371"/>
      <c r="J19" s="371"/>
      <c r="K19" s="371"/>
      <c r="L19" s="371"/>
      <c r="M19" s="882"/>
      <c r="N19" s="371"/>
      <c r="O19" s="371"/>
      <c r="P19" s="371"/>
      <c r="Q19" s="861"/>
      <c r="S19" s="364"/>
      <c r="T19" s="373"/>
      <c r="U19" s="374"/>
      <c r="V19" s="373"/>
      <c r="W19" s="374"/>
      <c r="X19" s="373"/>
      <c r="Y19" s="374"/>
      <c r="Z19" s="373"/>
      <c r="AA19" s="374"/>
      <c r="AB19" s="373"/>
      <c r="AC19" s="374"/>
      <c r="AD19" s="357"/>
      <c r="AE19" s="865"/>
      <c r="AF19" s="851" t="s">
        <v>474</v>
      </c>
      <c r="AG19" s="852"/>
      <c r="AH19" s="860"/>
      <c r="AI19" s="850"/>
      <c r="AJ19" s="849"/>
      <c r="AK19" s="837"/>
    </row>
    <row r="20" spans="1:38" ht="38.25" customHeight="1">
      <c r="B20" s="371"/>
      <c r="C20" s="371"/>
      <c r="D20" s="371"/>
      <c r="E20" s="371"/>
      <c r="F20" s="371"/>
      <c r="G20" s="371"/>
      <c r="H20" s="371"/>
      <c r="I20" s="371"/>
      <c r="J20" s="371"/>
      <c r="K20" s="371" t="s">
        <v>496</v>
      </c>
      <c r="L20" s="371"/>
      <c r="M20" s="882"/>
      <c r="N20" s="371"/>
      <c r="O20" s="371"/>
      <c r="P20" s="371"/>
      <c r="Q20" s="861"/>
      <c r="S20" s="364"/>
      <c r="T20" s="373"/>
      <c r="U20" s="374"/>
      <c r="V20" s="373"/>
      <c r="W20" s="374"/>
      <c r="X20" s="373"/>
      <c r="Y20" s="374"/>
      <c r="Z20" s="373"/>
      <c r="AA20" s="374"/>
      <c r="AB20" s="373"/>
      <c r="AC20" s="374"/>
      <c r="AD20" s="357"/>
      <c r="AE20" s="349" t="s">
        <v>492</v>
      </c>
      <c r="AF20" s="839">
        <f>入力シート!C12</f>
        <v>0</v>
      </c>
      <c r="AG20" s="840"/>
      <c r="AH20" s="860"/>
      <c r="AI20" s="850"/>
      <c r="AJ20" s="849"/>
      <c r="AK20" s="837"/>
      <c r="AL20" s="838" t="s">
        <v>153</v>
      </c>
    </row>
    <row r="21" spans="1:38" ht="38.25" customHeight="1">
      <c r="B21" s="371"/>
      <c r="C21" s="371"/>
      <c r="D21" s="371"/>
      <c r="E21" s="371"/>
      <c r="F21" s="371"/>
      <c r="G21" s="371"/>
      <c r="H21" s="371"/>
      <c r="I21" s="371"/>
      <c r="J21" s="371"/>
      <c r="K21" s="371"/>
      <c r="L21" s="371"/>
      <c r="M21" s="882"/>
      <c r="N21" s="371"/>
      <c r="O21" s="371"/>
      <c r="P21" s="371"/>
      <c r="Q21" s="861"/>
      <c r="S21" s="364"/>
      <c r="T21" s="373"/>
      <c r="U21" s="374"/>
      <c r="V21" s="373"/>
      <c r="W21" s="374"/>
      <c r="X21" s="373"/>
      <c r="Y21" s="374"/>
      <c r="Z21" s="373"/>
      <c r="AA21" s="374"/>
      <c r="AB21" s="373"/>
      <c r="AC21" s="374"/>
      <c r="AD21" s="357"/>
      <c r="AE21" s="349"/>
      <c r="AF21" s="841"/>
      <c r="AG21" s="842"/>
      <c r="AH21" s="860"/>
      <c r="AI21" s="850"/>
      <c r="AJ21" s="849"/>
      <c r="AK21" s="837"/>
      <c r="AL21" s="838"/>
    </row>
    <row r="22" spans="1:38" ht="14.25" thickBot="1">
      <c r="B22" s="371"/>
      <c r="C22" s="371"/>
      <c r="D22" s="371"/>
      <c r="E22" s="371"/>
      <c r="F22" s="371"/>
      <c r="G22" s="371"/>
      <c r="H22" s="371"/>
      <c r="I22" s="371"/>
      <c r="J22" s="371"/>
      <c r="K22" s="371"/>
      <c r="L22" s="371"/>
      <c r="M22" s="371"/>
      <c r="N22" s="371"/>
      <c r="O22" s="371"/>
      <c r="P22" s="371"/>
      <c r="S22" s="365"/>
      <c r="T22" s="366"/>
      <c r="U22" s="366"/>
      <c r="V22" s="366"/>
      <c r="W22" s="366"/>
      <c r="X22" s="366"/>
      <c r="Y22" s="366"/>
      <c r="Z22" s="366"/>
      <c r="AA22" s="366"/>
      <c r="AB22" s="366"/>
      <c r="AC22" s="366"/>
      <c r="AD22" s="367"/>
      <c r="AE22" s="350"/>
      <c r="AF22" s="368"/>
      <c r="AG22" s="367"/>
      <c r="AH22" s="368"/>
      <c r="AI22" s="369"/>
      <c r="AJ22" s="370"/>
      <c r="AK22" s="837"/>
      <c r="AL22" s="838"/>
    </row>
    <row r="23" spans="1:38">
      <c r="AK23" s="358"/>
    </row>
    <row r="24" spans="1:38" ht="409.5" customHeight="1">
      <c r="A24" s="382"/>
      <c r="B24" s="382"/>
      <c r="C24" s="382"/>
      <c r="D24" s="382"/>
      <c r="E24" s="382"/>
      <c r="F24" s="382"/>
      <c r="G24" s="382"/>
      <c r="H24" s="382"/>
      <c r="I24" s="382"/>
      <c r="J24" s="382"/>
      <c r="K24" s="872"/>
      <c r="L24" s="382"/>
      <c r="M24" s="872"/>
      <c r="N24" s="382"/>
      <c r="O24" s="872"/>
      <c r="P24" s="382"/>
      <c r="Q24" s="872"/>
      <c r="R24" s="382"/>
      <c r="S24" s="872"/>
      <c r="T24" s="382"/>
      <c r="U24" s="382" t="s">
        <v>822</v>
      </c>
      <c r="V24" s="861" t="s">
        <v>207</v>
      </c>
      <c r="W24" s="861" t="s">
        <v>206</v>
      </c>
      <c r="X24" s="863" t="s">
        <v>202</v>
      </c>
      <c r="Y24" s="861" t="s">
        <v>205</v>
      </c>
      <c r="Z24" s="383" t="s">
        <v>204</v>
      </c>
      <c r="AA24" s="861" t="s">
        <v>203</v>
      </c>
      <c r="AB24" s="383" t="s">
        <v>202</v>
      </c>
      <c r="AC24" s="861" t="s">
        <v>201</v>
      </c>
      <c r="AD24" s="861"/>
      <c r="AE24" s="861" t="s">
        <v>200</v>
      </c>
      <c r="AF24" s="861" t="s">
        <v>199</v>
      </c>
      <c r="AG24" s="861" t="s">
        <v>198</v>
      </c>
      <c r="AH24" s="861" t="s">
        <v>197</v>
      </c>
      <c r="AI24" s="382"/>
      <c r="AJ24" s="861" t="s">
        <v>974</v>
      </c>
      <c r="AK24" s="382" t="s">
        <v>666</v>
      </c>
    </row>
    <row r="25" spans="1:38">
      <c r="A25" s="382"/>
      <c r="B25" s="382"/>
      <c r="C25" s="382"/>
      <c r="D25" s="382"/>
      <c r="E25" s="382"/>
      <c r="F25" s="382"/>
      <c r="G25" s="382"/>
      <c r="H25" s="382"/>
      <c r="I25" s="382"/>
      <c r="J25" s="382"/>
      <c r="K25" s="872"/>
      <c r="L25" s="382"/>
      <c r="M25" s="872"/>
      <c r="N25" s="382"/>
      <c r="O25" s="872"/>
      <c r="P25" s="382"/>
      <c r="Q25" s="872"/>
      <c r="R25" s="382"/>
      <c r="S25" s="872"/>
      <c r="T25" s="382"/>
      <c r="U25" s="382"/>
      <c r="V25" s="861"/>
      <c r="W25" s="861"/>
      <c r="X25" s="863"/>
      <c r="Y25" s="861"/>
      <c r="AA25" s="861"/>
      <c r="AC25" s="861"/>
      <c r="AD25" s="861"/>
      <c r="AE25" s="861"/>
      <c r="AF25" s="861"/>
      <c r="AG25" s="861"/>
      <c r="AH25" s="861"/>
      <c r="AI25" s="382"/>
      <c r="AJ25" s="861"/>
      <c r="AK25" s="381"/>
    </row>
    <row r="26" spans="1:38">
      <c r="A26" s="382"/>
      <c r="B26" s="382"/>
      <c r="C26" s="382"/>
      <c r="D26" s="382"/>
      <c r="E26" s="382"/>
      <c r="F26" s="382"/>
      <c r="G26" s="382"/>
      <c r="H26" s="382"/>
      <c r="I26" s="382"/>
      <c r="J26" s="382"/>
      <c r="K26" s="872"/>
      <c r="L26" s="382"/>
      <c r="M26" s="872"/>
      <c r="N26" s="382"/>
      <c r="O26" s="872"/>
      <c r="P26" s="382"/>
      <c r="Q26" s="872"/>
      <c r="R26" s="382"/>
      <c r="S26" s="872"/>
      <c r="T26" s="382"/>
      <c r="U26" s="382"/>
      <c r="V26" s="861"/>
      <c r="W26" s="861"/>
      <c r="X26" s="863"/>
      <c r="Y26" s="861"/>
      <c r="AA26" s="861"/>
      <c r="AC26" s="861"/>
      <c r="AD26" s="861"/>
      <c r="AE26" s="861"/>
      <c r="AF26" s="861"/>
      <c r="AG26" s="861"/>
      <c r="AH26" s="861"/>
      <c r="AI26" s="382"/>
      <c r="AJ26" s="861"/>
      <c r="AK26" s="381"/>
    </row>
    <row r="27" spans="1:38">
      <c r="A27" s="382"/>
      <c r="B27" s="382"/>
      <c r="C27" s="382"/>
      <c r="D27" s="382"/>
      <c r="E27" s="382"/>
      <c r="F27" s="382"/>
      <c r="G27" s="382"/>
      <c r="H27" s="382"/>
      <c r="I27" s="382"/>
      <c r="J27" s="382"/>
      <c r="K27" s="872"/>
      <c r="L27" s="382"/>
      <c r="M27" s="872"/>
      <c r="N27" s="382"/>
      <c r="O27" s="872"/>
      <c r="P27" s="382"/>
      <c r="Q27" s="872"/>
      <c r="R27" s="382"/>
      <c r="S27" s="872"/>
      <c r="T27" s="382"/>
      <c r="U27" s="382"/>
      <c r="V27" s="861"/>
      <c r="W27" s="861"/>
      <c r="X27" s="863"/>
      <c r="Y27" s="861"/>
      <c r="AA27" s="861"/>
      <c r="AC27" s="861"/>
      <c r="AD27" s="861"/>
      <c r="AE27" s="861"/>
      <c r="AF27" s="861"/>
      <c r="AG27" s="861"/>
      <c r="AH27" s="861"/>
      <c r="AI27" s="382"/>
      <c r="AJ27" s="861"/>
      <c r="AK27" s="381"/>
    </row>
    <row r="28" spans="1:38">
      <c r="A28" s="382"/>
      <c r="B28" s="382"/>
      <c r="C28" s="382"/>
      <c r="D28" s="382"/>
      <c r="E28" s="382"/>
      <c r="F28" s="382"/>
      <c r="G28" s="382"/>
      <c r="H28" s="382"/>
      <c r="I28" s="382"/>
      <c r="J28" s="382"/>
      <c r="K28" s="872"/>
      <c r="L28" s="382"/>
      <c r="M28" s="872"/>
      <c r="N28" s="382"/>
      <c r="O28" s="872"/>
      <c r="P28" s="382"/>
      <c r="Q28" s="872"/>
      <c r="R28" s="382"/>
      <c r="S28" s="872"/>
      <c r="T28" s="382"/>
      <c r="U28" s="382"/>
      <c r="V28" s="861"/>
      <c r="W28" s="861"/>
      <c r="X28" s="863"/>
      <c r="Y28" s="861"/>
      <c r="AA28" s="861"/>
      <c r="AC28" s="861"/>
      <c r="AD28" s="861"/>
      <c r="AE28" s="861"/>
      <c r="AF28" s="861"/>
      <c r="AG28" s="861"/>
      <c r="AH28" s="861"/>
      <c r="AI28" s="382"/>
      <c r="AJ28" s="861"/>
      <c r="AK28" s="381"/>
    </row>
    <row r="29" spans="1:38">
      <c r="A29" s="382"/>
      <c r="B29" s="382"/>
      <c r="C29" s="382"/>
      <c r="D29" s="382"/>
      <c r="E29" s="382"/>
      <c r="F29" s="382"/>
      <c r="G29" s="382"/>
      <c r="H29" s="382"/>
      <c r="I29" s="382"/>
      <c r="J29" s="382"/>
      <c r="K29" s="872"/>
      <c r="L29" s="382"/>
      <c r="M29" s="872"/>
      <c r="N29" s="382"/>
      <c r="O29" s="872"/>
      <c r="P29" s="382"/>
      <c r="Q29" s="872"/>
      <c r="R29" s="382"/>
      <c r="S29" s="872"/>
      <c r="T29" s="382"/>
      <c r="U29" s="382"/>
      <c r="V29" s="861"/>
      <c r="W29" s="861"/>
      <c r="X29" s="863"/>
      <c r="Y29" s="861"/>
      <c r="AA29" s="861"/>
      <c r="AC29" s="861"/>
      <c r="AD29" s="861"/>
      <c r="AE29" s="861"/>
      <c r="AF29" s="861"/>
      <c r="AG29" s="861"/>
      <c r="AH29" s="861"/>
      <c r="AI29" s="382"/>
      <c r="AJ29" s="861"/>
      <c r="AK29" s="381"/>
    </row>
    <row r="30" spans="1:38">
      <c r="A30" s="382"/>
      <c r="B30" s="382"/>
      <c r="C30" s="382"/>
      <c r="D30" s="382"/>
      <c r="E30" s="382"/>
      <c r="F30" s="382"/>
      <c r="G30" s="382"/>
      <c r="H30" s="382"/>
      <c r="I30" s="382"/>
      <c r="J30" s="382"/>
      <c r="K30" s="872"/>
      <c r="L30" s="382"/>
      <c r="M30" s="872"/>
      <c r="N30" s="382"/>
      <c r="O30" s="872"/>
      <c r="P30" s="382"/>
      <c r="Q30" s="872"/>
      <c r="R30" s="382"/>
      <c r="S30" s="872"/>
      <c r="T30" s="382"/>
      <c r="U30" s="382"/>
      <c r="V30" s="861"/>
      <c r="W30" s="861"/>
      <c r="X30" s="863"/>
      <c r="Y30" s="861"/>
      <c r="AA30" s="861"/>
      <c r="AC30" s="861"/>
      <c r="AD30" s="861"/>
      <c r="AE30" s="861"/>
      <c r="AF30" s="861"/>
      <c r="AG30" s="861"/>
      <c r="AH30" s="861"/>
      <c r="AI30" s="382"/>
      <c r="AJ30" s="861"/>
      <c r="AK30" s="381"/>
    </row>
    <row r="31" spans="1:38">
      <c r="A31" s="382"/>
      <c r="B31" s="382"/>
      <c r="C31" s="382"/>
      <c r="D31" s="382"/>
      <c r="E31" s="382"/>
      <c r="F31" s="382"/>
      <c r="G31" s="382"/>
      <c r="H31" s="382"/>
      <c r="I31" s="382"/>
      <c r="J31" s="382"/>
      <c r="K31" s="872"/>
      <c r="L31" s="382"/>
      <c r="M31" s="872"/>
      <c r="N31" s="382"/>
      <c r="O31" s="872"/>
      <c r="P31" s="382"/>
      <c r="Q31" s="872"/>
      <c r="R31" s="382"/>
      <c r="S31" s="872"/>
      <c r="T31" s="382"/>
      <c r="U31" s="382"/>
      <c r="V31" s="861"/>
      <c r="W31" s="861"/>
      <c r="X31" s="863"/>
      <c r="Y31" s="861"/>
      <c r="AA31" s="861"/>
      <c r="AC31" s="861"/>
      <c r="AD31" s="861"/>
      <c r="AE31" s="861"/>
      <c r="AF31" s="861"/>
      <c r="AG31" s="861"/>
      <c r="AH31" s="861"/>
      <c r="AI31" s="382"/>
      <c r="AJ31" s="861"/>
      <c r="AK31" s="381"/>
    </row>
    <row r="32" spans="1:38">
      <c r="A32" s="382"/>
      <c r="B32" s="382"/>
      <c r="C32" s="382"/>
      <c r="D32" s="382"/>
      <c r="E32" s="382"/>
      <c r="F32" s="382"/>
      <c r="G32" s="382"/>
      <c r="H32" s="382"/>
      <c r="I32" s="382"/>
      <c r="J32" s="382"/>
      <c r="K32" s="872"/>
      <c r="L32" s="382"/>
      <c r="M32" s="872"/>
      <c r="N32" s="382"/>
      <c r="O32" s="872"/>
      <c r="P32" s="382"/>
      <c r="Q32" s="872"/>
      <c r="R32" s="382"/>
      <c r="S32" s="872"/>
      <c r="T32" s="382"/>
      <c r="U32" s="382"/>
      <c r="V32" s="861"/>
      <c r="W32" s="861"/>
      <c r="X32" s="863"/>
      <c r="Y32" s="861"/>
      <c r="AA32" s="861"/>
      <c r="AC32" s="861"/>
      <c r="AD32" s="861"/>
      <c r="AE32" s="861"/>
      <c r="AF32" s="861"/>
      <c r="AG32" s="861"/>
      <c r="AH32" s="861"/>
      <c r="AI32" s="382"/>
      <c r="AJ32" s="861"/>
      <c r="AK32" s="381"/>
    </row>
    <row r="33" spans="1:37">
      <c r="A33" s="381"/>
      <c r="B33" s="381"/>
      <c r="C33" s="381"/>
      <c r="D33" s="381"/>
      <c r="E33" s="381"/>
      <c r="F33" s="381"/>
      <c r="G33" s="381"/>
      <c r="H33" s="381"/>
      <c r="I33" s="381"/>
      <c r="J33" s="381"/>
      <c r="K33" s="872"/>
      <c r="L33" s="381"/>
      <c r="M33" s="872"/>
      <c r="N33" s="381"/>
      <c r="O33" s="872"/>
      <c r="P33" s="381"/>
      <c r="Q33" s="872"/>
      <c r="R33" s="381"/>
      <c r="S33" s="872"/>
      <c r="T33" s="381"/>
      <c r="U33" s="381"/>
      <c r="V33" s="861"/>
      <c r="W33" s="861"/>
      <c r="X33" s="863"/>
      <c r="Y33" s="861"/>
      <c r="AA33" s="861"/>
      <c r="AC33" s="861"/>
      <c r="AD33" s="861"/>
      <c r="AE33" s="861"/>
      <c r="AF33" s="861"/>
      <c r="AG33" s="861"/>
      <c r="AH33" s="861"/>
      <c r="AI33" s="381"/>
      <c r="AJ33" s="381"/>
      <c r="AK33" s="381"/>
    </row>
    <row r="34" spans="1:37">
      <c r="A34" s="381"/>
      <c r="B34" s="381"/>
      <c r="C34" s="381"/>
      <c r="D34" s="381"/>
      <c r="E34" s="381"/>
      <c r="F34" s="381"/>
      <c r="G34" s="381"/>
      <c r="H34" s="381"/>
      <c r="I34" s="381"/>
      <c r="J34" s="381"/>
      <c r="K34" s="381"/>
      <c r="L34" s="381"/>
      <c r="M34" s="381"/>
      <c r="N34" s="381"/>
      <c r="O34" s="381"/>
      <c r="P34" s="381"/>
      <c r="Q34" s="381"/>
      <c r="R34" s="381"/>
      <c r="S34" s="381"/>
      <c r="T34" s="381"/>
      <c r="U34" s="381"/>
      <c r="V34" s="861"/>
      <c r="W34" s="381"/>
      <c r="X34" s="381"/>
      <c r="Y34" s="861"/>
      <c r="Z34" s="381"/>
      <c r="AA34" s="861"/>
      <c r="AB34" s="381"/>
      <c r="AC34" s="861"/>
      <c r="AD34" s="381"/>
      <c r="AE34" s="861"/>
      <c r="AF34" s="861"/>
      <c r="AG34" s="861"/>
      <c r="AH34" s="861"/>
      <c r="AI34" s="381"/>
      <c r="AJ34" s="381"/>
      <c r="AK34" s="381"/>
    </row>
    <row r="35" spans="1:37">
      <c r="A35" s="381"/>
      <c r="B35" s="381"/>
      <c r="C35" s="381"/>
      <c r="D35" s="381"/>
      <c r="E35" s="381"/>
      <c r="F35" s="381"/>
      <c r="G35" s="381"/>
      <c r="H35" s="381"/>
      <c r="I35" s="381"/>
      <c r="J35" s="381"/>
      <c r="K35" s="381"/>
      <c r="L35" s="381"/>
      <c r="M35" s="381"/>
      <c r="N35" s="381"/>
      <c r="O35" s="381"/>
      <c r="P35" s="381"/>
      <c r="Q35" s="381"/>
      <c r="R35" s="381"/>
      <c r="S35" s="381"/>
      <c r="T35" s="381"/>
      <c r="U35" s="381"/>
      <c r="V35" s="861"/>
      <c r="W35" s="381"/>
      <c r="X35" s="381"/>
      <c r="Y35" s="861"/>
      <c r="Z35" s="381"/>
      <c r="AA35" s="861"/>
      <c r="AB35" s="381"/>
      <c r="AC35" s="861"/>
      <c r="AD35" s="381"/>
      <c r="AE35" s="861"/>
      <c r="AF35" s="861"/>
      <c r="AG35" s="861"/>
      <c r="AH35" s="861"/>
      <c r="AI35" s="381"/>
      <c r="AJ35" s="381"/>
      <c r="AK35" s="381"/>
    </row>
    <row r="36" spans="1:37">
      <c r="A36" s="381"/>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row>
    <row r="37" spans="1:37">
      <c r="A37" s="381"/>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row>
    <row r="38" spans="1:37">
      <c r="A38" s="381"/>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row>
    <row r="39" spans="1:37">
      <c r="A39" s="381"/>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1:37">
      <c r="A40" s="381"/>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row>
    <row r="41" spans="1:37">
      <c r="A41" s="381"/>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row>
    <row r="42" spans="1:37">
      <c r="A42" s="381"/>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row>
    <row r="43" spans="1:37">
      <c r="A43" s="381"/>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row>
    <row r="44" spans="1:37">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row>
    <row r="45" spans="1:37">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row>
    <row r="46" spans="1:37">
      <c r="A46" s="38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row>
    <row r="47" spans="1:37">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row>
    <row r="48" spans="1:37">
      <c r="A48" s="381"/>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row>
    <row r="49" spans="1:37">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row>
    <row r="50" spans="1:37">
      <c r="A50" s="381"/>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row>
    <row r="51" spans="1:37">
      <c r="A51" s="381"/>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row>
    <row r="52" spans="1:37">
      <c r="A52" s="381"/>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row>
    <row r="53" spans="1:37">
      <c r="A53" s="381"/>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row>
    <row r="54" spans="1:37">
      <c r="A54" s="381"/>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row>
    <row r="55" spans="1:37">
      <c r="A55" s="381"/>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row>
    <row r="56" spans="1:37">
      <c r="A56" s="381"/>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row>
    <row r="57" spans="1:37">
      <c r="A57" s="381"/>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row>
    <row r="58" spans="1:37">
      <c r="A58" s="381"/>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row>
  </sheetData>
  <mergeCells count="48">
    <mergeCell ref="AH24:AH35"/>
    <mergeCell ref="AG24:AG35"/>
    <mergeCell ref="AF24:AF35"/>
    <mergeCell ref="AE24:AE35"/>
    <mergeCell ref="C14:C15"/>
    <mergeCell ref="O24:O33"/>
    <mergeCell ref="M24:M33"/>
    <mergeCell ref="K24:K33"/>
    <mergeCell ref="F2:F11"/>
    <mergeCell ref="C4:C7"/>
    <mergeCell ref="I1:I15"/>
    <mergeCell ref="O3:O14"/>
    <mergeCell ref="M7:M10"/>
    <mergeCell ref="M12:M21"/>
    <mergeCell ref="K12:K15"/>
    <mergeCell ref="D4:D7"/>
    <mergeCell ref="AJ24:AJ32"/>
    <mergeCell ref="K7:K10"/>
    <mergeCell ref="X24:X33"/>
    <mergeCell ref="AE12:AE16"/>
    <mergeCell ref="AE18:AE19"/>
    <mergeCell ref="W24:W33"/>
    <mergeCell ref="S1:AD10"/>
    <mergeCell ref="S24:S33"/>
    <mergeCell ref="Q2:Q21"/>
    <mergeCell ref="AE1:AE10"/>
    <mergeCell ref="Q24:Q33"/>
    <mergeCell ref="AD24:AD33"/>
    <mergeCell ref="AC24:AC35"/>
    <mergeCell ref="AA24:AA35"/>
    <mergeCell ref="Y24:Y35"/>
    <mergeCell ref="V24:V35"/>
    <mergeCell ref="AK1:AK22"/>
    <mergeCell ref="AL20:AL22"/>
    <mergeCell ref="AF20:AG21"/>
    <mergeCell ref="AF12:AF14"/>
    <mergeCell ref="AF15:AF18"/>
    <mergeCell ref="AG12:AG14"/>
    <mergeCell ref="AJ1:AJ10"/>
    <mergeCell ref="AJ12:AJ21"/>
    <mergeCell ref="AI12:AI21"/>
    <mergeCell ref="AF19:AG19"/>
    <mergeCell ref="AG15:AG18"/>
    <mergeCell ref="AH1:AH10"/>
    <mergeCell ref="AF1:AF10"/>
    <mergeCell ref="AI1:AI10"/>
    <mergeCell ref="AH12:AH21"/>
    <mergeCell ref="AG1:AG10"/>
  </mergeCells>
  <phoneticPr fontId="3"/>
  <pageMargins left="0.39370078740157483" right="0.39370078740157483" top="0.62" bottom="0.59055118110236227" header="0.51181102362204722" footer="0.51181102362204722"/>
  <pageSetup paperSize="9" orientation="landscape" horizontalDpi="200" verticalDpi="2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8"/>
  <sheetViews>
    <sheetView view="pageBreakPreview" zoomScaleNormal="100" zoomScaleSheetLayoutView="100" workbookViewId="0"/>
  </sheetViews>
  <sheetFormatPr defaultColWidth="9" defaultRowHeight="14.25"/>
  <cols>
    <col min="1" max="16384" width="9" style="114"/>
  </cols>
  <sheetData>
    <row r="1" spans="1:9">
      <c r="I1" s="290" t="s">
        <v>641</v>
      </c>
    </row>
    <row r="4" spans="1:9" ht="28.5">
      <c r="A4" s="671" t="s">
        <v>637</v>
      </c>
      <c r="B4" s="671"/>
      <c r="C4" s="671"/>
      <c r="D4" s="671"/>
      <c r="E4" s="671"/>
      <c r="F4" s="671"/>
      <c r="G4" s="671"/>
      <c r="H4" s="671"/>
      <c r="I4" s="671"/>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292" t="s">
        <v>947</v>
      </c>
      <c r="B8" s="174"/>
      <c r="C8" s="174"/>
      <c r="D8" s="174"/>
      <c r="E8" s="174"/>
      <c r="F8" s="174"/>
      <c r="G8" s="174"/>
      <c r="H8" s="174"/>
      <c r="I8" s="174"/>
    </row>
    <row r="9" spans="1:9" ht="18" customHeight="1">
      <c r="A9" s="293" t="s">
        <v>948</v>
      </c>
      <c r="B9" s="174"/>
      <c r="C9" s="174"/>
      <c r="D9" s="174"/>
      <c r="E9" s="174"/>
      <c r="F9" s="174"/>
      <c r="G9" s="174"/>
      <c r="H9" s="174"/>
      <c r="I9" s="174"/>
    </row>
    <row r="10" spans="1:9" ht="14.25" customHeight="1">
      <c r="A10" s="169"/>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672" t="str">
        <f>入力シート!C3</f>
        <v>令和5年5月18日</v>
      </c>
      <c r="C12" s="673"/>
      <c r="D12" s="174"/>
      <c r="E12" s="174"/>
      <c r="F12" s="174"/>
      <c r="G12" s="174"/>
      <c r="H12" s="174"/>
      <c r="I12" s="174"/>
    </row>
    <row r="13" spans="1:9" ht="14.25" customHeight="1">
      <c r="A13" s="169"/>
      <c r="B13" s="174"/>
      <c r="C13" s="174"/>
      <c r="D13" s="174"/>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57" t="s">
        <v>527</v>
      </c>
      <c r="F16" s="174"/>
      <c r="G16" s="174"/>
      <c r="H16" s="174"/>
      <c r="I16" s="174"/>
    </row>
    <row r="17" spans="1:9" ht="14.25" customHeight="1">
      <c r="A17" s="169"/>
      <c r="B17" s="174"/>
      <c r="C17" s="174"/>
      <c r="D17" s="174"/>
      <c r="E17" s="174"/>
      <c r="F17" s="174"/>
      <c r="G17" s="174"/>
      <c r="H17" s="174"/>
      <c r="I17" s="174"/>
    </row>
    <row r="18" spans="1:9" ht="14.25" customHeight="1">
      <c r="A18" s="169"/>
      <c r="B18" s="174"/>
      <c r="C18" s="174"/>
      <c r="D18" s="174"/>
      <c r="E18" s="114" t="s">
        <v>568</v>
      </c>
      <c r="F18" s="476">
        <f>入力シート!C22</f>
        <v>0</v>
      </c>
      <c r="G18" s="174"/>
      <c r="H18" s="174"/>
      <c r="I18" s="174"/>
    </row>
    <row r="19" spans="1:9" ht="14.25" customHeight="1">
      <c r="A19" s="169"/>
      <c r="B19" s="174"/>
      <c r="C19" s="174"/>
      <c r="D19" s="174"/>
      <c r="E19" s="174"/>
      <c r="F19" s="174"/>
      <c r="G19" s="174"/>
      <c r="H19" s="174"/>
      <c r="I19" s="174"/>
    </row>
    <row r="20" spans="1:9">
      <c r="E20" s="114" t="s">
        <v>567</v>
      </c>
      <c r="F20" s="141">
        <f>入力シート!C8</f>
        <v>0</v>
      </c>
      <c r="G20" s="141">
        <f>入力シート!C10</f>
        <v>0</v>
      </c>
    </row>
    <row r="24" spans="1:9">
      <c r="A24" s="289" t="s">
        <v>814</v>
      </c>
    </row>
    <row r="28" spans="1:9">
      <c r="A28" s="674" t="s">
        <v>572</v>
      </c>
      <c r="B28" s="674"/>
      <c r="C28" s="674"/>
      <c r="D28" s="674"/>
      <c r="E28" s="674"/>
      <c r="F28" s="674"/>
      <c r="G28" s="674"/>
      <c r="H28" s="674"/>
      <c r="I28" s="674"/>
    </row>
    <row r="31" spans="1:9" ht="14.25" customHeight="1"/>
    <row r="32" spans="1:9" ht="14.25" customHeight="1">
      <c r="A32" s="114" t="s">
        <v>638</v>
      </c>
    </row>
    <row r="33" spans="1:9" ht="14.25" customHeight="1"/>
    <row r="34" spans="1:9">
      <c r="A34" s="114" t="s">
        <v>639</v>
      </c>
      <c r="D34" s="175"/>
      <c r="E34" s="175"/>
      <c r="F34" s="175"/>
      <c r="G34" s="175"/>
      <c r="H34" s="143"/>
      <c r="I34" s="152"/>
    </row>
    <row r="35" spans="1:9">
      <c r="D35" s="175"/>
      <c r="E35" s="175"/>
      <c r="F35" s="175"/>
      <c r="G35" s="175"/>
      <c r="H35" s="143"/>
      <c r="I35" s="152"/>
    </row>
    <row r="36" spans="1:9">
      <c r="D36" s="175"/>
      <c r="E36" s="175"/>
      <c r="F36" s="175"/>
      <c r="G36" s="175"/>
      <c r="H36" s="143"/>
      <c r="I36" s="152"/>
    </row>
    <row r="37" spans="1:9">
      <c r="D37" s="175"/>
      <c r="E37" s="175"/>
      <c r="F37" s="175"/>
      <c r="G37" s="175"/>
      <c r="H37" s="143"/>
      <c r="I37" s="152"/>
    </row>
    <row r="38" spans="1:9">
      <c r="D38" s="175"/>
      <c r="E38" s="175"/>
      <c r="F38" s="175"/>
      <c r="G38" s="175"/>
      <c r="H38" s="143"/>
      <c r="I38" s="152"/>
    </row>
    <row r="39" spans="1:9">
      <c r="D39" s="143"/>
      <c r="E39" s="143"/>
      <c r="F39" s="143"/>
      <c r="G39" s="143"/>
      <c r="H39" s="143"/>
      <c r="I39" s="152"/>
    </row>
    <row r="40" spans="1:9">
      <c r="B40" s="139"/>
      <c r="C40" s="140"/>
      <c r="D40" s="152"/>
      <c r="E40" s="152"/>
      <c r="F40" s="152"/>
      <c r="G40" s="152"/>
      <c r="H40" s="152"/>
      <c r="I40" s="152"/>
    </row>
    <row r="41" spans="1:9">
      <c r="B41" s="139"/>
      <c r="C41" s="140"/>
    </row>
    <row r="43" spans="1:9">
      <c r="A43" s="289" t="s">
        <v>882</v>
      </c>
    </row>
    <row r="44" spans="1:9">
      <c r="A44" s="289" t="s">
        <v>883</v>
      </c>
    </row>
    <row r="45" spans="1:9">
      <c r="A45" s="289" t="s">
        <v>884</v>
      </c>
    </row>
    <row r="46" spans="1:9">
      <c r="A46" s="289" t="s">
        <v>885</v>
      </c>
    </row>
    <row r="48" spans="1:9">
      <c r="E48" s="138"/>
      <c r="F48" s="141"/>
      <c r="G48" s="141"/>
    </row>
  </sheetData>
  <mergeCells count="3">
    <mergeCell ref="A4:I4"/>
    <mergeCell ref="B12:C12"/>
    <mergeCell ref="A28:I28"/>
  </mergeCells>
  <phoneticPr fontId="3"/>
  <pageMargins left="0.98425196850393704" right="0.59055118110236227"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8"/>
  <sheetViews>
    <sheetView view="pageBreakPreview" zoomScaleNormal="100" zoomScaleSheetLayoutView="100" workbookViewId="0"/>
  </sheetViews>
  <sheetFormatPr defaultColWidth="9" defaultRowHeight="14.25"/>
  <cols>
    <col min="1" max="8" width="10.125" style="114" customWidth="1"/>
    <col min="9" max="9" width="8.625" style="114" customWidth="1"/>
    <col min="10" max="16384" width="9" style="114"/>
  </cols>
  <sheetData>
    <row r="1" spans="1:9">
      <c r="I1" s="290" t="s">
        <v>644</v>
      </c>
    </row>
    <row r="4" spans="1:9" ht="28.5">
      <c r="A4" s="671" t="s">
        <v>640</v>
      </c>
      <c r="B4" s="671"/>
      <c r="C4" s="671"/>
      <c r="D4" s="671"/>
      <c r="E4" s="671"/>
      <c r="F4" s="671"/>
      <c r="G4" s="671"/>
      <c r="H4" s="671"/>
      <c r="I4" s="671"/>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396" t="s">
        <v>949</v>
      </c>
      <c r="B8" s="397"/>
      <c r="C8" s="397"/>
      <c r="D8" s="174"/>
      <c r="E8" s="174"/>
      <c r="F8" s="174"/>
      <c r="G8" s="174"/>
      <c r="H8" s="174"/>
      <c r="I8" s="174"/>
    </row>
    <row r="9" spans="1:9" ht="18" customHeight="1">
      <c r="A9" s="293" t="s">
        <v>780</v>
      </c>
      <c r="B9" s="174"/>
      <c r="C9" s="174"/>
      <c r="D9" s="174"/>
      <c r="E9" s="174"/>
      <c r="F9" s="174"/>
      <c r="G9" s="174"/>
      <c r="H9" s="174"/>
      <c r="I9" s="174"/>
    </row>
    <row r="10" spans="1:9" ht="18" customHeight="1">
      <c r="A10" s="157"/>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174"/>
      <c r="C12" s="174"/>
      <c r="D12" s="174"/>
      <c r="E12" s="174"/>
      <c r="F12" s="174"/>
      <c r="G12" s="174"/>
      <c r="H12" s="174"/>
      <c r="I12" s="174"/>
    </row>
    <row r="13" spans="1:9" ht="14.25" customHeight="1">
      <c r="A13" s="169"/>
      <c r="B13" s="885" t="s">
        <v>950</v>
      </c>
      <c r="C13" s="885"/>
      <c r="D13" s="885"/>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74"/>
      <c r="F16" s="174"/>
      <c r="G16" s="174"/>
      <c r="H16" s="174"/>
      <c r="I16" s="174"/>
    </row>
    <row r="17" spans="1:9" ht="14.25" customHeight="1">
      <c r="A17" s="169"/>
      <c r="B17" s="174"/>
      <c r="C17" s="174"/>
      <c r="D17" s="174"/>
      <c r="E17" s="157" t="s">
        <v>527</v>
      </c>
      <c r="F17" s="174"/>
      <c r="G17" s="174"/>
      <c r="H17" s="174"/>
      <c r="I17" s="174"/>
    </row>
    <row r="18" spans="1:9" ht="14.25" customHeight="1">
      <c r="A18" s="169"/>
      <c r="B18" s="174"/>
      <c r="C18" s="174"/>
      <c r="D18" s="174"/>
      <c r="E18" s="174"/>
      <c r="F18" s="174"/>
      <c r="G18" s="174"/>
      <c r="H18" s="174"/>
      <c r="I18" s="174"/>
    </row>
    <row r="19" spans="1:9" ht="14.25" customHeight="1">
      <c r="A19" s="169"/>
      <c r="B19" s="174"/>
      <c r="C19" s="174"/>
      <c r="D19" s="174"/>
      <c r="E19" s="114" t="s">
        <v>568</v>
      </c>
      <c r="F19" s="476">
        <f>入力シート!C22</f>
        <v>0</v>
      </c>
      <c r="G19" s="174"/>
      <c r="H19" s="174"/>
      <c r="I19" s="174"/>
    </row>
    <row r="20" spans="1:9" ht="14.25" customHeight="1">
      <c r="A20" s="169"/>
      <c r="B20" s="174"/>
      <c r="C20" s="174"/>
      <c r="D20" s="174"/>
      <c r="E20" s="174"/>
      <c r="F20" s="174"/>
      <c r="G20" s="174"/>
      <c r="H20" s="174"/>
      <c r="I20" s="174"/>
    </row>
    <row r="21" spans="1:9">
      <c r="E21" s="114" t="s">
        <v>567</v>
      </c>
      <c r="F21" s="141">
        <f>入力シート!C8</f>
        <v>0</v>
      </c>
      <c r="G21" s="141">
        <f>入力シート!C10</f>
        <v>0</v>
      </c>
    </row>
    <row r="25" spans="1:9">
      <c r="A25" s="289" t="s">
        <v>814</v>
      </c>
    </row>
    <row r="31" spans="1:9" ht="14.25" customHeight="1"/>
    <row r="32" spans="1:9" ht="14.25" customHeight="1">
      <c r="A32" s="289" t="s">
        <v>886</v>
      </c>
    </row>
    <row r="33" spans="1:7" ht="14.25" customHeight="1">
      <c r="A33" s="289" t="s">
        <v>887</v>
      </c>
    </row>
    <row r="34" spans="1:7">
      <c r="A34" s="289" t="s">
        <v>888</v>
      </c>
    </row>
    <row r="35" spans="1:7">
      <c r="A35" s="289" t="s">
        <v>889</v>
      </c>
    </row>
    <row r="40" spans="1:7">
      <c r="B40" s="139"/>
      <c r="C40" s="140"/>
    </row>
    <row r="41" spans="1:7">
      <c r="B41" s="139"/>
      <c r="C41" s="140"/>
    </row>
    <row r="43" spans="1:7">
      <c r="E43" s="138"/>
      <c r="F43" s="145"/>
    </row>
    <row r="48" spans="1:7">
      <c r="E48" s="138"/>
      <c r="F48" s="141"/>
      <c r="G48" s="141"/>
    </row>
  </sheetData>
  <mergeCells count="2">
    <mergeCell ref="A4:I4"/>
    <mergeCell ref="B13:D13"/>
  </mergeCells>
  <phoneticPr fontId="3"/>
  <pageMargins left="0.98425196850393704" right="0.59055118110236227" top="0.78740157480314965" bottom="0.78740157480314965" header="0.51181102362204722" footer="0.51181102362204722"/>
  <pageSetup paperSize="9" scale="92" orientation="portrait" blackAndWhite="1" horizontalDpi="200" verticalDpi="20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8"/>
  <sheetViews>
    <sheetView view="pageBreakPreview" zoomScaleNormal="100" zoomScaleSheetLayoutView="100" workbookViewId="0"/>
  </sheetViews>
  <sheetFormatPr defaultColWidth="9" defaultRowHeight="14.25"/>
  <cols>
    <col min="1" max="9" width="9" style="114"/>
    <col min="10" max="10" width="2.625" style="114" customWidth="1"/>
    <col min="11" max="16384" width="9" style="114"/>
  </cols>
  <sheetData>
    <row r="1" spans="1:9">
      <c r="I1" s="290" t="s">
        <v>441</v>
      </c>
    </row>
    <row r="4" spans="1:9" ht="28.5">
      <c r="A4" s="671" t="s">
        <v>642</v>
      </c>
      <c r="B4" s="671"/>
      <c r="C4" s="671"/>
      <c r="D4" s="671"/>
      <c r="E4" s="671"/>
      <c r="F4" s="671"/>
      <c r="G4" s="671"/>
      <c r="H4" s="671"/>
      <c r="I4" s="671"/>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396" t="s">
        <v>951</v>
      </c>
      <c r="B8" s="397"/>
      <c r="C8" s="397"/>
      <c r="D8" s="174"/>
      <c r="E8" s="174"/>
      <c r="F8" s="174"/>
      <c r="G8" s="174"/>
      <c r="H8" s="174"/>
      <c r="I8" s="174"/>
    </row>
    <row r="9" spans="1:9" ht="18" customHeight="1">
      <c r="A9" s="157"/>
      <c r="B9" s="174"/>
      <c r="C9" s="174"/>
      <c r="D9" s="174"/>
      <c r="E9" s="174"/>
      <c r="F9" s="174"/>
      <c r="G9" s="174"/>
      <c r="H9" s="174"/>
      <c r="I9" s="174"/>
    </row>
    <row r="10" spans="1:9" ht="18" customHeight="1">
      <c r="A10" s="157"/>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174"/>
      <c r="C12" s="174"/>
      <c r="D12" s="174"/>
      <c r="E12" s="174"/>
      <c r="F12" s="174"/>
      <c r="G12" s="174"/>
      <c r="H12" s="174"/>
      <c r="I12" s="174"/>
    </row>
    <row r="13" spans="1:9" ht="14.25" customHeight="1">
      <c r="A13" s="169"/>
      <c r="B13" s="885" t="s">
        <v>950</v>
      </c>
      <c r="C13" s="885"/>
      <c r="D13" s="885"/>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74"/>
      <c r="F16" s="174"/>
      <c r="G16" s="174"/>
      <c r="H16" s="174"/>
      <c r="I16" s="174"/>
    </row>
    <row r="17" spans="1:9" ht="14.25" customHeight="1">
      <c r="A17" s="169"/>
      <c r="B17" s="174"/>
      <c r="C17" s="174"/>
      <c r="D17" s="174"/>
      <c r="E17" s="157" t="s">
        <v>527</v>
      </c>
      <c r="F17" s="174"/>
      <c r="G17" s="174"/>
      <c r="H17" s="174"/>
      <c r="I17" s="174"/>
    </row>
    <row r="18" spans="1:9" ht="14.25" customHeight="1">
      <c r="A18" s="169"/>
      <c r="B18" s="174"/>
      <c r="C18" s="174"/>
      <c r="D18" s="174"/>
      <c r="E18" s="174"/>
      <c r="F18" s="174"/>
      <c r="G18" s="174"/>
      <c r="H18" s="174"/>
      <c r="I18" s="174"/>
    </row>
    <row r="19" spans="1:9" ht="14.25" customHeight="1">
      <c r="A19" s="169"/>
      <c r="B19" s="174"/>
      <c r="C19" s="174"/>
      <c r="D19" s="174"/>
      <c r="E19" s="114" t="s">
        <v>568</v>
      </c>
      <c r="F19" s="476">
        <f>入力シート!C22</f>
        <v>0</v>
      </c>
      <c r="G19" s="174"/>
      <c r="H19" s="174"/>
      <c r="I19" s="174"/>
    </row>
    <row r="20" spans="1:9" ht="14.25" customHeight="1">
      <c r="A20" s="169"/>
      <c r="B20" s="174"/>
      <c r="C20" s="174"/>
      <c r="D20" s="174"/>
      <c r="E20" s="174"/>
      <c r="F20" s="174"/>
      <c r="G20" s="174"/>
      <c r="H20" s="174"/>
      <c r="I20" s="174"/>
    </row>
    <row r="21" spans="1:9">
      <c r="E21" s="114" t="s">
        <v>567</v>
      </c>
      <c r="F21" s="141">
        <f>入力シート!C8</f>
        <v>0</v>
      </c>
      <c r="G21" s="141">
        <f>入力シート!C10</f>
        <v>0</v>
      </c>
    </row>
    <row r="25" spans="1:9">
      <c r="A25" s="289" t="s">
        <v>814</v>
      </c>
    </row>
    <row r="31" spans="1:9" ht="14.25" customHeight="1"/>
    <row r="32" spans="1:9" ht="14.25" customHeight="1">
      <c r="A32" s="289" t="s">
        <v>815</v>
      </c>
    </row>
    <row r="33" spans="1:7" ht="14.25" customHeight="1">
      <c r="A33" s="289" t="s">
        <v>816</v>
      </c>
    </row>
    <row r="34" spans="1:7">
      <c r="A34" s="289" t="s">
        <v>806</v>
      </c>
    </row>
    <row r="35" spans="1:7">
      <c r="A35" s="289" t="s">
        <v>807</v>
      </c>
    </row>
    <row r="40" spans="1:7">
      <c r="B40" s="139"/>
      <c r="C40" s="140"/>
    </row>
    <row r="41" spans="1:7">
      <c r="B41" s="139"/>
      <c r="C41" s="140"/>
    </row>
    <row r="43" spans="1:7">
      <c r="E43" s="138"/>
      <c r="F43" s="145"/>
    </row>
    <row r="48" spans="1:7">
      <c r="E48" s="138"/>
      <c r="F48" s="141"/>
      <c r="G48" s="141"/>
    </row>
  </sheetData>
  <mergeCells count="2">
    <mergeCell ref="A4:I4"/>
    <mergeCell ref="B13:D13"/>
  </mergeCells>
  <phoneticPr fontId="3"/>
  <pageMargins left="0.78740157480314965" right="0.78740157480314965"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4"/>
  <sheetViews>
    <sheetView view="pageBreakPreview" zoomScaleNormal="100" zoomScaleSheetLayoutView="100" workbookViewId="0"/>
  </sheetViews>
  <sheetFormatPr defaultColWidth="9" defaultRowHeight="14.25"/>
  <cols>
    <col min="1" max="16384" width="9" style="289"/>
  </cols>
  <sheetData>
    <row r="1" spans="1:9">
      <c r="I1" s="290" t="s">
        <v>443</v>
      </c>
    </row>
    <row r="3" spans="1:9">
      <c r="G3" s="297"/>
      <c r="H3" s="297"/>
      <c r="I3" s="399" t="s">
        <v>936</v>
      </c>
    </row>
    <row r="7" spans="1:9">
      <c r="A7" s="289" t="s">
        <v>814</v>
      </c>
    </row>
    <row r="11" spans="1:9">
      <c r="E11" s="290" t="s">
        <v>935</v>
      </c>
      <c r="F11" s="306">
        <f>入力シート!C8</f>
        <v>0</v>
      </c>
      <c r="G11" s="306">
        <f>入力シート!C10</f>
        <v>0</v>
      </c>
    </row>
    <row r="15" spans="1:9" ht="17.25">
      <c r="A15" s="605" t="s">
        <v>444</v>
      </c>
      <c r="B15" s="605"/>
      <c r="C15" s="605"/>
      <c r="D15" s="605"/>
      <c r="E15" s="605"/>
      <c r="F15" s="605"/>
      <c r="G15" s="605"/>
      <c r="H15" s="605"/>
      <c r="I15" s="605"/>
    </row>
    <row r="16" spans="1:9" ht="14.25" customHeight="1">
      <c r="A16" s="174"/>
      <c r="B16" s="174"/>
      <c r="C16" s="174"/>
      <c r="D16" s="174"/>
      <c r="E16" s="174"/>
      <c r="F16" s="174"/>
      <c r="G16" s="174"/>
      <c r="H16" s="174"/>
      <c r="I16" s="174"/>
    </row>
    <row r="17" spans="1:9" ht="14.25" customHeight="1">
      <c r="A17" s="174"/>
      <c r="B17" s="174"/>
      <c r="C17" s="174"/>
      <c r="D17" s="174"/>
      <c r="E17" s="174"/>
      <c r="F17" s="174"/>
      <c r="G17" s="174"/>
      <c r="H17" s="174"/>
      <c r="I17" s="174"/>
    </row>
    <row r="18" spans="1:9" ht="14.25" customHeight="1">
      <c r="A18" s="291"/>
      <c r="B18" s="174"/>
      <c r="C18" s="174"/>
      <c r="D18" s="174"/>
      <c r="E18" s="174"/>
      <c r="F18" s="174"/>
      <c r="G18" s="174"/>
      <c r="H18" s="174"/>
      <c r="I18" s="174"/>
    </row>
    <row r="19" spans="1:9" ht="18" customHeight="1">
      <c r="A19" s="292" t="s">
        <v>781</v>
      </c>
      <c r="B19" s="174"/>
      <c r="C19" s="174"/>
      <c r="D19" s="174"/>
      <c r="E19" s="174"/>
      <c r="F19" s="174"/>
      <c r="G19" s="174"/>
      <c r="H19" s="174"/>
      <c r="I19" s="174"/>
    </row>
    <row r="20" spans="1:9" ht="18" customHeight="1">
      <c r="A20" s="293" t="s">
        <v>782</v>
      </c>
      <c r="B20" s="174"/>
      <c r="C20" s="174"/>
      <c r="D20" s="174"/>
      <c r="E20" s="174"/>
      <c r="F20" s="174"/>
      <c r="G20" s="174"/>
      <c r="H20" s="174"/>
      <c r="I20" s="174"/>
    </row>
    <row r="21" spans="1:9" ht="14.25" customHeight="1">
      <c r="A21" s="291"/>
      <c r="B21" s="174"/>
      <c r="C21" s="174"/>
      <c r="D21" s="174"/>
      <c r="E21" s="174"/>
      <c r="F21" s="174"/>
      <c r="G21" s="174"/>
      <c r="H21" s="174"/>
      <c r="I21" s="174"/>
    </row>
    <row r="24" spans="1:9">
      <c r="A24" s="703" t="s">
        <v>572</v>
      </c>
      <c r="B24" s="703"/>
      <c r="C24" s="703"/>
      <c r="D24" s="703"/>
      <c r="E24" s="703"/>
      <c r="F24" s="703"/>
      <c r="G24" s="703"/>
      <c r="H24" s="703"/>
      <c r="I24" s="703"/>
    </row>
    <row r="27" spans="1:9" ht="14.25" customHeight="1"/>
    <row r="28" spans="1:9" ht="14.25" customHeight="1">
      <c r="A28" s="289" t="s">
        <v>446</v>
      </c>
      <c r="D28" s="280" t="s">
        <v>447</v>
      </c>
    </row>
    <row r="29" spans="1:9" ht="14.25" customHeight="1"/>
    <row r="30" spans="1:9">
      <c r="A30" s="289" t="s">
        <v>445</v>
      </c>
      <c r="D30" s="294" t="s">
        <v>448</v>
      </c>
      <c r="E30" s="298"/>
      <c r="F30" s="298"/>
      <c r="G30" s="298"/>
      <c r="H30" s="295"/>
      <c r="I30" s="295"/>
    </row>
    <row r="31" spans="1:9">
      <c r="D31" s="298"/>
      <c r="E31" s="298"/>
      <c r="F31" s="298"/>
      <c r="G31" s="298"/>
      <c r="H31" s="295"/>
      <c r="I31" s="295"/>
    </row>
    <row r="32" spans="1:9">
      <c r="D32" s="298"/>
      <c r="E32" s="298"/>
      <c r="F32" s="298"/>
      <c r="G32" s="298"/>
      <c r="H32" s="295"/>
      <c r="I32" s="295"/>
    </row>
    <row r="33" spans="1:14">
      <c r="D33" s="298"/>
      <c r="E33" s="298"/>
      <c r="F33" s="298"/>
      <c r="G33" s="298"/>
      <c r="H33" s="295"/>
      <c r="I33" s="295"/>
    </row>
    <row r="34" spans="1:14">
      <c r="D34" s="298"/>
      <c r="E34" s="298"/>
      <c r="F34" s="298"/>
      <c r="G34" s="298"/>
      <c r="H34" s="295"/>
      <c r="I34" s="295"/>
    </row>
    <row r="35" spans="1:14">
      <c r="D35" s="295"/>
      <c r="E35" s="295"/>
      <c r="F35" s="295"/>
      <c r="G35" s="295"/>
      <c r="H35" s="295"/>
      <c r="I35" s="295"/>
    </row>
    <row r="36" spans="1:14">
      <c r="B36" s="296"/>
      <c r="C36" s="292"/>
      <c r="D36" s="295"/>
      <c r="E36" s="295"/>
      <c r="F36" s="295"/>
      <c r="G36" s="295"/>
      <c r="H36" s="295"/>
      <c r="I36" s="295"/>
    </row>
    <row r="37" spans="1:14">
      <c r="A37" s="289" t="s">
        <v>802</v>
      </c>
      <c r="B37" s="114"/>
      <c r="C37" s="114"/>
      <c r="D37" s="114"/>
      <c r="E37" s="114"/>
      <c r="F37" s="114"/>
      <c r="G37" s="114"/>
      <c r="H37" s="114"/>
      <c r="I37" s="114"/>
      <c r="J37" s="114"/>
      <c r="K37" s="114"/>
      <c r="L37" s="114"/>
      <c r="M37" s="114"/>
      <c r="N37" s="114"/>
    </row>
    <row r="38" spans="1:14">
      <c r="A38" s="289" t="s">
        <v>803</v>
      </c>
      <c r="B38" s="114"/>
      <c r="C38" s="114"/>
      <c r="D38" s="114"/>
      <c r="E38" s="114"/>
      <c r="F38" s="114"/>
      <c r="G38" s="114"/>
      <c r="H38" s="114"/>
      <c r="I38" s="114"/>
      <c r="J38" s="114"/>
      <c r="K38" s="114"/>
      <c r="L38" s="114"/>
      <c r="M38" s="114"/>
      <c r="N38" s="114"/>
    </row>
    <row r="39" spans="1:14">
      <c r="A39" s="289" t="s">
        <v>806</v>
      </c>
      <c r="B39" s="114"/>
      <c r="C39" s="114"/>
      <c r="D39" s="114"/>
      <c r="E39" s="114"/>
      <c r="F39" s="114"/>
      <c r="G39" s="114"/>
      <c r="H39" s="114"/>
      <c r="I39" s="114"/>
      <c r="J39" s="114"/>
      <c r="K39" s="114"/>
      <c r="L39" s="114"/>
      <c r="M39" s="114"/>
      <c r="N39" s="114"/>
    </row>
    <row r="40" spans="1:14">
      <c r="A40" s="289" t="s">
        <v>807</v>
      </c>
      <c r="B40" s="114"/>
      <c r="C40" s="114"/>
      <c r="D40" s="114"/>
      <c r="E40" s="114"/>
      <c r="F40" s="114"/>
      <c r="G40" s="114"/>
      <c r="H40" s="114"/>
      <c r="I40" s="114"/>
      <c r="J40" s="114"/>
      <c r="K40" s="114"/>
      <c r="L40" s="114"/>
      <c r="M40" s="114"/>
      <c r="N40" s="114"/>
    </row>
    <row r="44" spans="1:14">
      <c r="E44" s="290"/>
      <c r="F44" s="280"/>
      <c r="G44" s="280"/>
    </row>
  </sheetData>
  <mergeCells count="2">
    <mergeCell ref="A15:I15"/>
    <mergeCell ref="A24:I24"/>
  </mergeCells>
  <phoneticPr fontId="3"/>
  <pageMargins left="0.98425196850393704" right="0.59055118110236227"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2"/>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290" t="s">
        <v>440</v>
      </c>
    </row>
    <row r="3" spans="1:14" ht="28.5">
      <c r="A3" s="675" t="s">
        <v>645</v>
      </c>
      <c r="B3" s="675"/>
      <c r="C3" s="675"/>
      <c r="D3" s="675"/>
      <c r="E3" s="675"/>
      <c r="F3" s="675"/>
      <c r="G3" s="675"/>
      <c r="H3" s="675"/>
      <c r="I3" s="675"/>
      <c r="J3" s="675"/>
      <c r="K3" s="675"/>
      <c r="L3" s="675"/>
      <c r="M3" s="675"/>
      <c r="N3" s="675"/>
    </row>
    <row r="5" spans="1:14">
      <c r="K5" s="896" t="s">
        <v>952</v>
      </c>
      <c r="L5" s="897"/>
      <c r="M5" s="897"/>
      <c r="N5" s="897"/>
    </row>
    <row r="7" spans="1:14">
      <c r="B7" s="138">
        <f>入力シート!C82</f>
        <v>0</v>
      </c>
      <c r="C7" s="114" t="s">
        <v>646</v>
      </c>
    </row>
    <row r="10" spans="1:14" ht="14.25" customHeight="1">
      <c r="E10" s="114" t="s">
        <v>527</v>
      </c>
      <c r="G10" s="325">
        <f>入力シート!C8</f>
        <v>0</v>
      </c>
      <c r="H10" s="325"/>
      <c r="I10" s="325">
        <f>入力シート!C10</f>
        <v>0</v>
      </c>
      <c r="J10" s="325"/>
      <c r="K10" s="289"/>
    </row>
    <row r="11" spans="1:14" ht="14.25" customHeight="1">
      <c r="G11" s="289"/>
      <c r="H11" s="289"/>
      <c r="I11" s="289"/>
      <c r="J11" s="289"/>
      <c r="K11" s="289"/>
    </row>
    <row r="12" spans="1:14" ht="14.25" customHeight="1">
      <c r="G12" s="289"/>
      <c r="H12" s="289"/>
      <c r="I12" s="289"/>
      <c r="J12" s="289"/>
      <c r="K12" s="289"/>
    </row>
    <row r="13" spans="1:14" ht="14.25" customHeight="1">
      <c r="E13" s="140" t="s">
        <v>647</v>
      </c>
      <c r="G13" s="280">
        <f>入力シート!C22</f>
        <v>0</v>
      </c>
      <c r="H13" s="289"/>
      <c r="I13" s="289"/>
      <c r="J13" s="289"/>
      <c r="K13" s="289"/>
    </row>
    <row r="14" spans="1:14" ht="14.25" customHeight="1">
      <c r="E14" s="140"/>
    </row>
    <row r="15" spans="1:14" ht="14.25" customHeight="1">
      <c r="E15" s="140"/>
    </row>
    <row r="16" spans="1:14" ht="14.25" customHeight="1">
      <c r="E16" s="292" t="s">
        <v>172</v>
      </c>
    </row>
    <row r="17" spans="1:14" ht="14.25" customHeight="1">
      <c r="E17" s="140" t="s">
        <v>648</v>
      </c>
      <c r="G17" s="141">
        <f>入力シート!C26</f>
        <v>0</v>
      </c>
    </row>
    <row r="20" spans="1:14" ht="24" customHeight="1">
      <c r="A20" s="114" t="s">
        <v>649</v>
      </c>
    </row>
    <row r="21" spans="1:14" ht="24" customHeight="1">
      <c r="A21" s="114" t="s">
        <v>650</v>
      </c>
    </row>
    <row r="22" spans="1:14">
      <c r="H22" s="141"/>
    </row>
    <row r="23" spans="1:14" ht="24" customHeight="1">
      <c r="A23" s="674" t="s">
        <v>572</v>
      </c>
      <c r="B23" s="674"/>
      <c r="C23" s="674"/>
      <c r="D23" s="674"/>
      <c r="E23" s="674"/>
      <c r="F23" s="674"/>
      <c r="G23" s="674"/>
      <c r="H23" s="674"/>
      <c r="I23" s="674"/>
      <c r="J23" s="674"/>
      <c r="K23" s="674"/>
      <c r="L23" s="674"/>
      <c r="M23" s="674"/>
      <c r="N23" s="674"/>
    </row>
    <row r="24" spans="1:14" ht="14.25" customHeight="1"/>
    <row r="25" spans="1:14" ht="18" customHeight="1">
      <c r="A25" s="176"/>
      <c r="B25" s="172"/>
      <c r="C25" s="173"/>
      <c r="D25" s="177"/>
      <c r="E25" s="177"/>
      <c r="F25" s="172"/>
      <c r="G25" s="172"/>
      <c r="H25" s="178" t="s">
        <v>377</v>
      </c>
      <c r="I25" s="898" t="s">
        <v>652</v>
      </c>
      <c r="J25" s="899"/>
      <c r="K25" s="899"/>
      <c r="L25" s="900"/>
      <c r="M25" s="176" t="s">
        <v>377</v>
      </c>
      <c r="N25" s="173"/>
    </row>
    <row r="26" spans="1:14" ht="18" customHeight="1">
      <c r="A26" s="904" t="s">
        <v>479</v>
      </c>
      <c r="B26" s="905"/>
      <c r="C26" s="906"/>
      <c r="D26" s="889">
        <f>入力シート!C8</f>
        <v>0</v>
      </c>
      <c r="E26" s="890"/>
      <c r="F26" s="890">
        <f>入力シート!C10</f>
        <v>0</v>
      </c>
      <c r="G26" s="890"/>
      <c r="H26" s="179"/>
      <c r="I26" s="116" t="s">
        <v>654</v>
      </c>
      <c r="J26" s="116"/>
      <c r="K26" s="116"/>
      <c r="L26" s="116"/>
      <c r="M26" s="180"/>
      <c r="N26" s="181"/>
    </row>
    <row r="27" spans="1:14" ht="18" customHeight="1">
      <c r="A27" s="182"/>
      <c r="B27" s="158"/>
      <c r="C27" s="183"/>
      <c r="D27" s="184"/>
      <c r="E27" s="184"/>
      <c r="F27" s="158"/>
      <c r="G27" s="158"/>
      <c r="H27" s="185" t="s">
        <v>651</v>
      </c>
      <c r="I27" s="901" t="s">
        <v>653</v>
      </c>
      <c r="J27" s="902"/>
      <c r="K27" s="902"/>
      <c r="L27" s="903"/>
      <c r="M27" s="182" t="s">
        <v>655</v>
      </c>
      <c r="N27" s="183"/>
    </row>
    <row r="28" spans="1:14" ht="36" customHeight="1">
      <c r="A28" s="693" t="s">
        <v>656</v>
      </c>
      <c r="B28" s="694"/>
      <c r="C28" s="695"/>
      <c r="D28" s="398" t="s">
        <v>934</v>
      </c>
      <c r="E28" s="186"/>
      <c r="F28" s="187"/>
      <c r="G28" s="187"/>
      <c r="H28" s="187"/>
      <c r="I28" s="187"/>
      <c r="J28" s="187"/>
      <c r="K28" s="187"/>
      <c r="L28" s="187"/>
      <c r="M28" s="187"/>
      <c r="N28" s="188"/>
    </row>
    <row r="29" spans="1:14" ht="36" customHeight="1">
      <c r="A29" s="894" t="s">
        <v>657</v>
      </c>
      <c r="B29" s="704" t="s">
        <v>658</v>
      </c>
      <c r="C29" s="706"/>
      <c r="D29" s="891"/>
      <c r="E29" s="892"/>
      <c r="F29" s="892"/>
      <c r="G29" s="892"/>
      <c r="H29" s="892"/>
      <c r="I29" s="892"/>
      <c r="J29" s="892"/>
      <c r="K29" s="892"/>
      <c r="L29" s="892"/>
      <c r="M29" s="892"/>
      <c r="N29" s="893"/>
    </row>
    <row r="30" spans="1:14" ht="36" customHeight="1">
      <c r="A30" s="895"/>
      <c r="B30" s="704" t="s">
        <v>659</v>
      </c>
      <c r="C30" s="706"/>
      <c r="D30" s="891"/>
      <c r="E30" s="892"/>
      <c r="F30" s="892"/>
      <c r="G30" s="892"/>
      <c r="H30" s="892"/>
      <c r="I30" s="892"/>
      <c r="J30" s="892"/>
      <c r="K30" s="892"/>
      <c r="L30" s="892"/>
      <c r="M30" s="892"/>
      <c r="N30" s="893"/>
    </row>
    <row r="31" spans="1:14" ht="36" customHeight="1">
      <c r="A31" s="704" t="s">
        <v>660</v>
      </c>
      <c r="B31" s="705"/>
      <c r="C31" s="706"/>
      <c r="D31" s="886"/>
      <c r="E31" s="887"/>
      <c r="F31" s="887"/>
      <c r="G31" s="887"/>
      <c r="H31" s="887"/>
      <c r="I31" s="887"/>
      <c r="J31" s="887"/>
      <c r="K31" s="887"/>
      <c r="L31" s="887"/>
      <c r="M31" s="887"/>
      <c r="N31" s="888"/>
    </row>
    <row r="33" spans="1:8">
      <c r="B33" s="155"/>
      <c r="C33" s="161"/>
      <c r="D33" s="161"/>
    </row>
    <row r="34" spans="1:8">
      <c r="A34" s="289" t="s">
        <v>817</v>
      </c>
    </row>
    <row r="35" spans="1:8">
      <c r="A35" s="289" t="s">
        <v>818</v>
      </c>
    </row>
    <row r="36" spans="1:8">
      <c r="A36" s="289" t="s">
        <v>806</v>
      </c>
    </row>
    <row r="37" spans="1:8">
      <c r="A37" s="289" t="s">
        <v>807</v>
      </c>
    </row>
    <row r="38" spans="1:8">
      <c r="B38" s="139"/>
      <c r="C38" s="147"/>
      <c r="D38" s="147"/>
      <c r="H38" s="141"/>
    </row>
    <row r="39" spans="1:8">
      <c r="B39" s="139"/>
      <c r="C39" s="147"/>
      <c r="D39" s="147"/>
      <c r="H39" s="141"/>
    </row>
    <row r="40" spans="1:8">
      <c r="B40" s="139"/>
      <c r="C40" s="147"/>
      <c r="D40" s="147"/>
    </row>
    <row r="41" spans="1:8">
      <c r="B41" s="139"/>
      <c r="C41" s="147"/>
      <c r="D41" s="147"/>
      <c r="G41" s="141"/>
    </row>
    <row r="42" spans="1:8">
      <c r="B42" s="139"/>
      <c r="C42" s="147"/>
      <c r="D42" s="147"/>
    </row>
  </sheetData>
  <mergeCells count="16">
    <mergeCell ref="A3:N3"/>
    <mergeCell ref="A23:N23"/>
    <mergeCell ref="K5:N5"/>
    <mergeCell ref="A28:C28"/>
    <mergeCell ref="I25:L25"/>
    <mergeCell ref="I27:L27"/>
    <mergeCell ref="A26:C26"/>
    <mergeCell ref="D31:N31"/>
    <mergeCell ref="B30:C30"/>
    <mergeCell ref="D26:E26"/>
    <mergeCell ref="F26:G26"/>
    <mergeCell ref="D29:N29"/>
    <mergeCell ref="D30:N30"/>
    <mergeCell ref="A31:C31"/>
    <mergeCell ref="A29:A30"/>
    <mergeCell ref="B29:C29"/>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9"/>
  <sheetViews>
    <sheetView view="pageBreakPreview" zoomScaleNormal="100" zoomScaleSheetLayoutView="100" workbookViewId="0"/>
  </sheetViews>
  <sheetFormatPr defaultColWidth="5.875" defaultRowHeight="14.25"/>
  <cols>
    <col min="1" max="13" width="5.875" style="289" customWidth="1"/>
    <col min="14" max="14" width="6.75" style="289" customWidth="1"/>
    <col min="15" max="16384" width="5.875" style="289"/>
  </cols>
  <sheetData>
    <row r="1" spans="1:14">
      <c r="N1" s="415" t="s">
        <v>706</v>
      </c>
    </row>
    <row r="5" spans="1:14" ht="28.5">
      <c r="A5" s="675" t="s">
        <v>739</v>
      </c>
      <c r="B5" s="675"/>
      <c r="C5" s="675"/>
      <c r="D5" s="675"/>
      <c r="E5" s="675"/>
      <c r="F5" s="675"/>
      <c r="G5" s="675"/>
      <c r="H5" s="675"/>
      <c r="I5" s="675"/>
      <c r="J5" s="675"/>
      <c r="K5" s="675"/>
      <c r="L5" s="675"/>
      <c r="M5" s="675"/>
      <c r="N5" s="675"/>
    </row>
    <row r="8" spans="1:14">
      <c r="K8" s="414"/>
      <c r="L8" s="414"/>
      <c r="M8" s="414"/>
      <c r="N8" s="416" t="s">
        <v>953</v>
      </c>
    </row>
    <row r="9" spans="1:14">
      <c r="A9" s="216"/>
    </row>
    <row r="10" spans="1:14" ht="14.25" customHeight="1">
      <c r="A10" s="216"/>
    </row>
    <row r="11" spans="1:14" ht="14.25" customHeight="1">
      <c r="A11" s="216"/>
      <c r="B11" s="216" t="str">
        <f>入力シート!C1</f>
        <v>令和5年6月4日執行青森県知事選挙</v>
      </c>
      <c r="F11"/>
      <c r="G11"/>
    </row>
    <row r="12" spans="1:14" ht="14.25" customHeight="1">
      <c r="C12" s="147" t="s">
        <v>801</v>
      </c>
      <c r="E12" s="415"/>
      <c r="F12" s="429"/>
      <c r="G12" s="429"/>
      <c r="J12" s="142"/>
      <c r="K12" s="142"/>
    </row>
    <row r="13" spans="1:14" ht="14.25" customHeight="1">
      <c r="H13" s="142"/>
      <c r="I13" s="142"/>
      <c r="J13" s="142"/>
      <c r="K13" s="142"/>
    </row>
    <row r="14" spans="1:14" ht="14.25" customHeight="1">
      <c r="H14" s="142"/>
      <c r="I14" s="142"/>
      <c r="J14" s="142"/>
      <c r="K14" s="142"/>
    </row>
    <row r="15" spans="1:14" ht="14.25" customHeight="1">
      <c r="D15" s="417" t="s">
        <v>935</v>
      </c>
      <c r="H15" s="142"/>
      <c r="I15" s="418"/>
      <c r="J15" s="418"/>
      <c r="K15" s="418"/>
      <c r="L15" s="418"/>
      <c r="M15" s="418"/>
      <c r="N15" s="418"/>
    </row>
    <row r="16" spans="1:14" ht="14.25" customHeight="1">
      <c r="H16" s="142"/>
      <c r="I16" s="142"/>
      <c r="J16" s="142"/>
      <c r="K16" s="142"/>
    </row>
    <row r="17" spans="1:14" ht="14.25" customHeight="1">
      <c r="H17" s="142"/>
      <c r="I17" s="142"/>
      <c r="J17" s="142"/>
      <c r="K17" s="142"/>
    </row>
    <row r="18" spans="1:14" ht="14.25" customHeight="1">
      <c r="D18" s="216" t="s">
        <v>740</v>
      </c>
      <c r="G18" s="930">
        <f>入力シート!C22</f>
        <v>0</v>
      </c>
      <c r="H18" s="930"/>
      <c r="I18" s="930"/>
      <c r="J18" s="930"/>
      <c r="K18" s="930"/>
      <c r="L18" s="930"/>
      <c r="M18" s="930"/>
    </row>
    <row r="19" spans="1:14" ht="14.25" customHeight="1">
      <c r="H19" s="280"/>
      <c r="J19" s="142"/>
      <c r="K19" s="280"/>
    </row>
    <row r="20" spans="1:14" ht="14.25" customHeight="1">
      <c r="H20" s="280"/>
      <c r="J20" s="142"/>
      <c r="K20" s="142"/>
    </row>
    <row r="21" spans="1:14" ht="14.25" customHeight="1">
      <c r="D21" s="216" t="s">
        <v>741</v>
      </c>
      <c r="G21" s="431">
        <f>入力シート!C8</f>
        <v>0</v>
      </c>
      <c r="H21" s="418"/>
      <c r="I21" s="418"/>
      <c r="J21" s="418">
        <f>入力シート!C10</f>
        <v>0</v>
      </c>
      <c r="K21" s="325"/>
      <c r="L21" s="325"/>
    </row>
    <row r="22" spans="1:14" ht="14.25" customHeight="1">
      <c r="I22" s="280"/>
      <c r="J22" s="280"/>
      <c r="K22" s="280"/>
    </row>
    <row r="23" spans="1:14" ht="14.25" customHeight="1">
      <c r="G23" s="306"/>
      <c r="H23" s="931"/>
      <c r="I23" s="931"/>
      <c r="J23" s="931"/>
      <c r="K23" s="931"/>
      <c r="L23" s="306"/>
      <c r="M23" s="288"/>
    </row>
    <row r="24" spans="1:14" ht="14.25" customHeight="1"/>
    <row r="25" spans="1:14" ht="14.25" customHeight="1">
      <c r="G25" s="142"/>
    </row>
    <row r="26" spans="1:14" ht="14.25" customHeight="1">
      <c r="A26" s="264" t="s">
        <v>954</v>
      </c>
      <c r="B26" s="295"/>
      <c r="C26" s="295"/>
      <c r="D26" s="295"/>
      <c r="E26" s="295"/>
    </row>
    <row r="27" spans="1:14" ht="14.25" customHeight="1">
      <c r="A27" s="216" t="s">
        <v>955</v>
      </c>
      <c r="C27" s="280"/>
    </row>
    <row r="28" spans="1:14" ht="14.25" customHeight="1">
      <c r="C28" s="280"/>
    </row>
    <row r="29" spans="1:14" ht="14.25" customHeight="1">
      <c r="G29" s="142"/>
      <c r="J29" s="142"/>
    </row>
    <row r="30" spans="1:14" ht="14.25" customHeight="1">
      <c r="A30" s="907" t="s">
        <v>572</v>
      </c>
      <c r="B30" s="907"/>
      <c r="C30" s="907"/>
      <c r="D30" s="907"/>
      <c r="E30" s="907"/>
      <c r="F30" s="907"/>
      <c r="G30" s="907"/>
      <c r="H30" s="907"/>
      <c r="I30" s="907"/>
      <c r="J30" s="907"/>
      <c r="K30" s="907"/>
      <c r="L30" s="907"/>
      <c r="M30" s="907"/>
      <c r="N30" s="907"/>
    </row>
    <row r="31" spans="1:14" ht="14.25" customHeight="1">
      <c r="G31" s="142"/>
      <c r="J31" s="142"/>
    </row>
    <row r="33" spans="1:14">
      <c r="A33" s="216"/>
      <c r="B33" s="206"/>
      <c r="C33" s="207"/>
      <c r="D33" s="908"/>
      <c r="E33" s="909"/>
      <c r="F33" s="909"/>
      <c r="G33" s="909"/>
      <c r="H33" s="909"/>
      <c r="I33" s="909"/>
      <c r="J33" s="909"/>
      <c r="K33" s="909"/>
      <c r="L33" s="909"/>
      <c r="M33" s="910"/>
      <c r="N33" s="216"/>
    </row>
    <row r="34" spans="1:14">
      <c r="A34" s="216"/>
      <c r="B34" s="917" t="s">
        <v>742</v>
      </c>
      <c r="C34" s="918"/>
      <c r="D34" s="911"/>
      <c r="E34" s="912"/>
      <c r="F34" s="912"/>
      <c r="G34" s="912"/>
      <c r="H34" s="912"/>
      <c r="I34" s="912"/>
      <c r="J34" s="912"/>
      <c r="K34" s="912"/>
      <c r="L34" s="912"/>
      <c r="M34" s="913"/>
      <c r="N34" s="216"/>
    </row>
    <row r="35" spans="1:14">
      <c r="A35" s="216"/>
      <c r="B35" s="251"/>
      <c r="C35" s="236"/>
      <c r="D35" s="914"/>
      <c r="E35" s="915"/>
      <c r="F35" s="915"/>
      <c r="G35" s="915"/>
      <c r="H35" s="915"/>
      <c r="I35" s="915"/>
      <c r="J35" s="915"/>
      <c r="K35" s="915"/>
      <c r="L35" s="915"/>
      <c r="M35" s="916"/>
      <c r="N35" s="216"/>
    </row>
    <row r="36" spans="1:14">
      <c r="A36" s="216"/>
      <c r="B36" s="420"/>
      <c r="C36" s="421"/>
      <c r="D36" s="919"/>
      <c r="E36" s="920"/>
      <c r="F36" s="920"/>
      <c r="G36" s="920"/>
      <c r="H36" s="920"/>
      <c r="I36" s="920"/>
      <c r="J36" s="920"/>
      <c r="K36" s="920"/>
      <c r="L36" s="920"/>
      <c r="M36" s="921"/>
      <c r="N36" s="216"/>
    </row>
    <row r="37" spans="1:14">
      <c r="A37" s="216"/>
      <c r="B37" s="928" t="s">
        <v>743</v>
      </c>
      <c r="C37" s="929"/>
      <c r="D37" s="922"/>
      <c r="E37" s="923"/>
      <c r="F37" s="923"/>
      <c r="G37" s="923"/>
      <c r="H37" s="923"/>
      <c r="I37" s="923"/>
      <c r="J37" s="923"/>
      <c r="K37" s="923"/>
      <c r="L37" s="923"/>
      <c r="M37" s="924"/>
      <c r="N37" s="216"/>
    </row>
    <row r="38" spans="1:14">
      <c r="A38" s="216"/>
      <c r="B38" s="422"/>
      <c r="C38" s="423"/>
      <c r="D38" s="925"/>
      <c r="E38" s="926"/>
      <c r="F38" s="926"/>
      <c r="G38" s="926"/>
      <c r="H38" s="926"/>
      <c r="I38" s="926"/>
      <c r="J38" s="926"/>
      <c r="K38" s="926"/>
      <c r="L38" s="926"/>
      <c r="M38" s="927"/>
      <c r="N38" s="216"/>
    </row>
    <row r="39" spans="1:14">
      <c r="A39" s="216"/>
      <c r="B39" s="424"/>
      <c r="C39" s="425"/>
      <c r="D39" s="908"/>
      <c r="E39" s="909"/>
      <c r="F39" s="909"/>
      <c r="G39" s="909"/>
      <c r="H39" s="909"/>
      <c r="I39" s="909"/>
      <c r="J39" s="909"/>
      <c r="K39" s="909"/>
      <c r="L39" s="909"/>
      <c r="M39" s="910"/>
      <c r="N39" s="216"/>
    </row>
    <row r="40" spans="1:14">
      <c r="A40" s="216"/>
      <c r="B40" s="917" t="s">
        <v>744</v>
      </c>
      <c r="C40" s="918"/>
      <c r="D40" s="911"/>
      <c r="E40" s="912"/>
      <c r="F40" s="912"/>
      <c r="G40" s="912"/>
      <c r="H40" s="912"/>
      <c r="I40" s="912"/>
      <c r="J40" s="912"/>
      <c r="K40" s="912"/>
      <c r="L40" s="912"/>
      <c r="M40" s="913"/>
      <c r="N40" s="216"/>
    </row>
    <row r="41" spans="1:14">
      <c r="A41" s="216"/>
      <c r="B41" s="210"/>
      <c r="C41" s="211"/>
      <c r="D41" s="914"/>
      <c r="E41" s="915"/>
      <c r="F41" s="915"/>
      <c r="G41" s="915"/>
      <c r="H41" s="915"/>
      <c r="I41" s="915"/>
      <c r="J41" s="915"/>
      <c r="K41" s="915"/>
      <c r="L41" s="915"/>
      <c r="M41" s="916"/>
      <c r="N41" s="418"/>
    </row>
    <row r="42" spans="1:14">
      <c r="A42" s="216"/>
      <c r="B42" s="206"/>
      <c r="C42" s="207"/>
      <c r="D42" s="932" t="s">
        <v>956</v>
      </c>
      <c r="E42" s="933"/>
      <c r="F42" s="933"/>
      <c r="G42" s="933"/>
      <c r="H42" s="933"/>
      <c r="I42" s="933"/>
      <c r="J42" s="933"/>
      <c r="K42" s="933"/>
      <c r="L42" s="933"/>
      <c r="M42" s="934"/>
      <c r="N42" s="216"/>
    </row>
    <row r="43" spans="1:14">
      <c r="A43" s="216"/>
      <c r="B43" s="917" t="s">
        <v>588</v>
      </c>
      <c r="C43" s="918"/>
      <c r="D43" s="935"/>
      <c r="E43" s="936"/>
      <c r="F43" s="936"/>
      <c r="G43" s="936"/>
      <c r="H43" s="936"/>
      <c r="I43" s="936"/>
      <c r="J43" s="936"/>
      <c r="K43" s="936"/>
      <c r="L43" s="936"/>
      <c r="M43" s="937"/>
      <c r="N43" s="216"/>
    </row>
    <row r="44" spans="1:14">
      <c r="A44" s="216"/>
      <c r="B44" s="210"/>
      <c r="C44" s="211"/>
      <c r="D44" s="938"/>
      <c r="E44" s="939"/>
      <c r="F44" s="939"/>
      <c r="G44" s="939"/>
      <c r="H44" s="939"/>
      <c r="I44" s="939"/>
      <c r="J44" s="939"/>
      <c r="K44" s="939"/>
      <c r="L44" s="939"/>
      <c r="M44" s="940"/>
      <c r="N44" s="216"/>
    </row>
    <row r="45" spans="1:14" ht="14.25" customHeight="1">
      <c r="A45" s="216"/>
      <c r="B45" s="216"/>
      <c r="C45" s="216"/>
      <c r="D45" s="426"/>
      <c r="E45" s="426"/>
      <c r="F45" s="427"/>
      <c r="G45" s="426"/>
      <c r="H45" s="216"/>
      <c r="I45" s="161"/>
      <c r="J45" s="161"/>
      <c r="K45" s="147"/>
      <c r="L45" s="147"/>
      <c r="M45" s="216"/>
      <c r="N45" s="216"/>
    </row>
    <row r="46" spans="1:14" ht="14.25" customHeight="1">
      <c r="A46" s="216"/>
      <c r="B46" s="216"/>
      <c r="C46" s="216"/>
      <c r="D46" s="426"/>
      <c r="E46" s="426"/>
      <c r="F46" s="427"/>
      <c r="G46" s="426"/>
      <c r="H46" s="216"/>
      <c r="I46" s="161"/>
      <c r="J46" s="161"/>
      <c r="K46" s="147"/>
      <c r="L46" s="147"/>
      <c r="M46" s="216"/>
      <c r="N46" s="216"/>
    </row>
    <row r="47" spans="1:14">
      <c r="A47" s="216"/>
      <c r="B47" s="216"/>
      <c r="C47" s="216"/>
      <c r="D47" s="216"/>
      <c r="E47" s="216"/>
      <c r="F47" s="216"/>
      <c r="G47" s="428"/>
      <c r="H47" s="428"/>
      <c r="I47" s="147"/>
      <c r="J47" s="216"/>
      <c r="K47" s="429"/>
      <c r="L47" s="429"/>
      <c r="M47" s="429"/>
      <c r="N47" s="415"/>
    </row>
    <row r="48" spans="1:14">
      <c r="A48" s="430"/>
      <c r="B48" s="216"/>
      <c r="C48" s="216"/>
      <c r="D48" s="216"/>
      <c r="E48" s="216"/>
      <c r="F48" s="216"/>
      <c r="G48" s="216"/>
      <c r="H48" s="216"/>
      <c r="I48" s="216"/>
      <c r="J48" s="216"/>
      <c r="K48" s="216"/>
      <c r="L48" s="216"/>
      <c r="M48" s="216"/>
      <c r="N48" s="216"/>
    </row>
    <row r="49" spans="1:14">
      <c r="A49" s="216"/>
      <c r="B49" s="216"/>
      <c r="C49" s="216"/>
      <c r="D49" s="216"/>
      <c r="E49" s="216"/>
      <c r="F49" s="216"/>
      <c r="G49" s="216"/>
      <c r="H49" s="216"/>
      <c r="I49" s="216"/>
      <c r="J49" s="216"/>
      <c r="K49" s="907"/>
      <c r="L49" s="907"/>
      <c r="M49" s="415"/>
      <c r="N49" s="216"/>
    </row>
  </sheetData>
  <mergeCells count="13">
    <mergeCell ref="A5:N5"/>
    <mergeCell ref="G18:M18"/>
    <mergeCell ref="H23:K23"/>
    <mergeCell ref="A30:N30"/>
    <mergeCell ref="D42:M44"/>
    <mergeCell ref="B43:C43"/>
    <mergeCell ref="K49:L49"/>
    <mergeCell ref="D33:M35"/>
    <mergeCell ref="B34:C34"/>
    <mergeCell ref="D36:M38"/>
    <mergeCell ref="B37:C37"/>
    <mergeCell ref="D39:M41"/>
    <mergeCell ref="B40:C40"/>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35E-AE17-4430-82F6-013C08F92603}">
  <dimension ref="A1:N42"/>
  <sheetViews>
    <sheetView showZeros="0" view="pageBreakPreview" zoomScaleNormal="100" zoomScaleSheetLayoutView="100" workbookViewId="0"/>
  </sheetViews>
  <sheetFormatPr defaultColWidth="5.875" defaultRowHeight="14.25"/>
  <cols>
    <col min="1" max="13" width="5.875" style="289" customWidth="1"/>
    <col min="14" max="14" width="6.75" style="289" customWidth="1"/>
    <col min="15" max="269" width="5.875" style="289"/>
    <col min="270" max="270" width="6.75" style="289" customWidth="1"/>
    <col min="271" max="525" width="5.875" style="289"/>
    <col min="526" max="526" width="6.75" style="289" customWidth="1"/>
    <col min="527" max="781" width="5.875" style="289"/>
    <col min="782" max="782" width="6.75" style="289" customWidth="1"/>
    <col min="783" max="1037" width="5.875" style="289"/>
    <col min="1038" max="1038" width="6.75" style="289" customWidth="1"/>
    <col min="1039" max="1293" width="5.875" style="289"/>
    <col min="1294" max="1294" width="6.75" style="289" customWidth="1"/>
    <col min="1295" max="1549" width="5.875" style="289"/>
    <col min="1550" max="1550" width="6.75" style="289" customWidth="1"/>
    <col min="1551" max="1805" width="5.875" style="289"/>
    <col min="1806" max="1806" width="6.75" style="289" customWidth="1"/>
    <col min="1807" max="2061" width="5.875" style="289"/>
    <col min="2062" max="2062" width="6.75" style="289" customWidth="1"/>
    <col min="2063" max="2317" width="5.875" style="289"/>
    <col min="2318" max="2318" width="6.75" style="289" customWidth="1"/>
    <col min="2319" max="2573" width="5.875" style="289"/>
    <col min="2574" max="2574" width="6.75" style="289" customWidth="1"/>
    <col min="2575" max="2829" width="5.875" style="289"/>
    <col min="2830" max="2830" width="6.75" style="289" customWidth="1"/>
    <col min="2831" max="3085" width="5.875" style="289"/>
    <col min="3086" max="3086" width="6.75" style="289" customWidth="1"/>
    <col min="3087" max="3341" width="5.875" style="289"/>
    <col min="3342" max="3342" width="6.75" style="289" customWidth="1"/>
    <col min="3343" max="3597" width="5.875" style="289"/>
    <col min="3598" max="3598" width="6.75" style="289" customWidth="1"/>
    <col min="3599" max="3853" width="5.875" style="289"/>
    <col min="3854" max="3854" width="6.75" style="289" customWidth="1"/>
    <col min="3855" max="4109" width="5.875" style="289"/>
    <col min="4110" max="4110" width="6.75" style="289" customWidth="1"/>
    <col min="4111" max="4365" width="5.875" style="289"/>
    <col min="4366" max="4366" width="6.75" style="289" customWidth="1"/>
    <col min="4367" max="4621" width="5.875" style="289"/>
    <col min="4622" max="4622" width="6.75" style="289" customWidth="1"/>
    <col min="4623" max="4877" width="5.875" style="289"/>
    <col min="4878" max="4878" width="6.75" style="289" customWidth="1"/>
    <col min="4879" max="5133" width="5.875" style="289"/>
    <col min="5134" max="5134" width="6.75" style="289" customWidth="1"/>
    <col min="5135" max="5389" width="5.875" style="289"/>
    <col min="5390" max="5390" width="6.75" style="289" customWidth="1"/>
    <col min="5391" max="5645" width="5.875" style="289"/>
    <col min="5646" max="5646" width="6.75" style="289" customWidth="1"/>
    <col min="5647" max="5901" width="5.875" style="289"/>
    <col min="5902" max="5902" width="6.75" style="289" customWidth="1"/>
    <col min="5903" max="6157" width="5.875" style="289"/>
    <col min="6158" max="6158" width="6.75" style="289" customWidth="1"/>
    <col min="6159" max="6413" width="5.875" style="289"/>
    <col min="6414" max="6414" width="6.75" style="289" customWidth="1"/>
    <col min="6415" max="6669" width="5.875" style="289"/>
    <col min="6670" max="6670" width="6.75" style="289" customWidth="1"/>
    <col min="6671" max="6925" width="5.875" style="289"/>
    <col min="6926" max="6926" width="6.75" style="289" customWidth="1"/>
    <col min="6927" max="7181" width="5.875" style="289"/>
    <col min="7182" max="7182" width="6.75" style="289" customWidth="1"/>
    <col min="7183" max="7437" width="5.875" style="289"/>
    <col min="7438" max="7438" width="6.75" style="289" customWidth="1"/>
    <col min="7439" max="7693" width="5.875" style="289"/>
    <col min="7694" max="7694" width="6.75" style="289" customWidth="1"/>
    <col min="7695" max="7949" width="5.875" style="289"/>
    <col min="7950" max="7950" width="6.75" style="289" customWidth="1"/>
    <col min="7951" max="8205" width="5.875" style="289"/>
    <col min="8206" max="8206" width="6.75" style="289" customWidth="1"/>
    <col min="8207" max="8461" width="5.875" style="289"/>
    <col min="8462" max="8462" width="6.75" style="289" customWidth="1"/>
    <col min="8463" max="8717" width="5.875" style="289"/>
    <col min="8718" max="8718" width="6.75" style="289" customWidth="1"/>
    <col min="8719" max="8973" width="5.875" style="289"/>
    <col min="8974" max="8974" width="6.75" style="289" customWidth="1"/>
    <col min="8975" max="9229" width="5.875" style="289"/>
    <col min="9230" max="9230" width="6.75" style="289" customWidth="1"/>
    <col min="9231" max="9485" width="5.875" style="289"/>
    <col min="9486" max="9486" width="6.75" style="289" customWidth="1"/>
    <col min="9487" max="9741" width="5.875" style="289"/>
    <col min="9742" max="9742" width="6.75" style="289" customWidth="1"/>
    <col min="9743" max="9997" width="5.875" style="289"/>
    <col min="9998" max="9998" width="6.75" style="289" customWidth="1"/>
    <col min="9999" max="10253" width="5.875" style="289"/>
    <col min="10254" max="10254" width="6.75" style="289" customWidth="1"/>
    <col min="10255" max="10509" width="5.875" style="289"/>
    <col min="10510" max="10510" width="6.75" style="289" customWidth="1"/>
    <col min="10511" max="10765" width="5.875" style="289"/>
    <col min="10766" max="10766" width="6.75" style="289" customWidth="1"/>
    <col min="10767" max="11021" width="5.875" style="289"/>
    <col min="11022" max="11022" width="6.75" style="289" customWidth="1"/>
    <col min="11023" max="11277" width="5.875" style="289"/>
    <col min="11278" max="11278" width="6.75" style="289" customWidth="1"/>
    <col min="11279" max="11533" width="5.875" style="289"/>
    <col min="11534" max="11534" width="6.75" style="289" customWidth="1"/>
    <col min="11535" max="11789" width="5.875" style="289"/>
    <col min="11790" max="11790" width="6.75" style="289" customWidth="1"/>
    <col min="11791" max="12045" width="5.875" style="289"/>
    <col min="12046" max="12046" width="6.75" style="289" customWidth="1"/>
    <col min="12047" max="12301" width="5.875" style="289"/>
    <col min="12302" max="12302" width="6.75" style="289" customWidth="1"/>
    <col min="12303" max="12557" width="5.875" style="289"/>
    <col min="12558" max="12558" width="6.75" style="289" customWidth="1"/>
    <col min="12559" max="12813" width="5.875" style="289"/>
    <col min="12814" max="12814" width="6.75" style="289" customWidth="1"/>
    <col min="12815" max="13069" width="5.875" style="289"/>
    <col min="13070" max="13070" width="6.75" style="289" customWidth="1"/>
    <col min="13071" max="13325" width="5.875" style="289"/>
    <col min="13326" max="13326" width="6.75" style="289" customWidth="1"/>
    <col min="13327" max="13581" width="5.875" style="289"/>
    <col min="13582" max="13582" width="6.75" style="289" customWidth="1"/>
    <col min="13583" max="13837" width="5.875" style="289"/>
    <col min="13838" max="13838" width="6.75" style="289" customWidth="1"/>
    <col min="13839" max="14093" width="5.875" style="289"/>
    <col min="14094" max="14094" width="6.75" style="289" customWidth="1"/>
    <col min="14095" max="14349" width="5.875" style="289"/>
    <col min="14350" max="14350" width="6.75" style="289" customWidth="1"/>
    <col min="14351" max="14605" width="5.875" style="289"/>
    <col min="14606" max="14606" width="6.75" style="289" customWidth="1"/>
    <col min="14607" max="14861" width="5.875" style="289"/>
    <col min="14862" max="14862" width="6.75" style="289" customWidth="1"/>
    <col min="14863" max="15117" width="5.875" style="289"/>
    <col min="15118" max="15118" width="6.75" style="289" customWidth="1"/>
    <col min="15119" max="15373" width="5.875" style="289"/>
    <col min="15374" max="15374" width="6.75" style="289" customWidth="1"/>
    <col min="15375" max="15629" width="5.875" style="289"/>
    <col min="15630" max="15630" width="6.75" style="289" customWidth="1"/>
    <col min="15631" max="15885" width="5.875" style="289"/>
    <col min="15886" max="15886" width="6.75" style="289" customWidth="1"/>
    <col min="15887" max="16141" width="5.875" style="289"/>
    <col min="16142" max="16142" width="6.75" style="289" customWidth="1"/>
    <col min="16143" max="16384" width="5.875" style="289"/>
  </cols>
  <sheetData>
    <row r="1" spans="1:14">
      <c r="N1" s="415" t="s">
        <v>706</v>
      </c>
    </row>
    <row r="5" spans="1:14" ht="28.5">
      <c r="A5" s="675" t="s">
        <v>785</v>
      </c>
      <c r="B5" s="675"/>
      <c r="C5" s="675"/>
      <c r="D5" s="675"/>
      <c r="E5" s="675"/>
      <c r="F5" s="675"/>
      <c r="G5" s="675"/>
      <c r="H5" s="675"/>
      <c r="I5" s="675"/>
      <c r="J5" s="675"/>
      <c r="K5" s="675"/>
      <c r="L5" s="675"/>
      <c r="M5" s="675"/>
      <c r="N5" s="675"/>
    </row>
    <row r="8" spans="1:14">
      <c r="A8" s="216"/>
    </row>
    <row r="9" spans="1:14" ht="14.25" customHeight="1">
      <c r="A9" s="216"/>
    </row>
    <row r="10" spans="1:14" ht="14.25" customHeight="1">
      <c r="G10" s="289" t="s">
        <v>516</v>
      </c>
      <c r="I10" s="498"/>
      <c r="J10" s="499"/>
      <c r="K10" s="499"/>
      <c r="L10" s="499"/>
      <c r="M10" s="499"/>
      <c r="N10" s="499"/>
    </row>
    <row r="11" spans="1:14" ht="14.25" customHeight="1">
      <c r="I11" s="500"/>
      <c r="J11" s="500"/>
      <c r="K11" s="500"/>
      <c r="L11" s="500"/>
      <c r="M11" s="414"/>
      <c r="N11" s="414"/>
    </row>
    <row r="12" spans="1:14" ht="14.25" customHeight="1">
      <c r="G12" s="289" t="s">
        <v>174</v>
      </c>
      <c r="I12" s="501"/>
      <c r="J12" s="414"/>
      <c r="K12" s="501"/>
      <c r="L12" s="414"/>
      <c r="M12" s="414"/>
      <c r="N12" s="414"/>
    </row>
    <row r="13" spans="1:14" ht="14.25" customHeight="1">
      <c r="I13" s="500"/>
      <c r="J13" s="501"/>
      <c r="K13" s="500"/>
      <c r="L13" s="500"/>
      <c r="M13" s="414"/>
      <c r="N13" s="414"/>
    </row>
    <row r="14" spans="1:14" ht="14.25" customHeight="1">
      <c r="G14" s="289" t="s">
        <v>517</v>
      </c>
      <c r="I14" s="501"/>
      <c r="J14" s="414"/>
      <c r="K14" s="501"/>
      <c r="L14" s="414"/>
      <c r="M14" s="414"/>
      <c r="N14" s="414"/>
    </row>
    <row r="15" spans="1:14" ht="14.25" customHeight="1">
      <c r="I15" s="501"/>
      <c r="J15" s="501"/>
      <c r="K15" s="501"/>
      <c r="L15" s="414"/>
      <c r="M15" s="414"/>
      <c r="N15" s="414"/>
    </row>
    <row r="16" spans="1:14" ht="14.25" customHeight="1">
      <c r="G16" s="289" t="s">
        <v>467</v>
      </c>
      <c r="H16" s="488"/>
      <c r="I16" s="942"/>
      <c r="J16" s="943"/>
      <c r="K16" s="943"/>
      <c r="L16" s="502"/>
      <c r="M16" s="503"/>
      <c r="N16" s="414"/>
    </row>
    <row r="17" spans="1:14" ht="14.25" customHeight="1">
      <c r="I17" s="280"/>
      <c r="J17" s="280"/>
      <c r="K17" s="280"/>
    </row>
    <row r="18" spans="1:14" ht="14.25" customHeight="1">
      <c r="G18" s="488"/>
      <c r="H18" s="931"/>
      <c r="I18" s="931"/>
      <c r="J18" s="931"/>
      <c r="K18" s="931"/>
      <c r="L18" s="488"/>
      <c r="M18" s="486"/>
    </row>
    <row r="19" spans="1:14" ht="14.25" customHeight="1"/>
    <row r="20" spans="1:14" ht="15.75" customHeight="1">
      <c r="A20" s="295" t="s">
        <v>821</v>
      </c>
      <c r="B20" s="295"/>
      <c r="C20" s="295"/>
      <c r="D20" s="488">
        <f>入力シート!C8</f>
        <v>0</v>
      </c>
      <c r="E20" s="295"/>
      <c r="F20" s="488">
        <f>入力シート!C10</f>
        <v>0</v>
      </c>
      <c r="M20" s="290" t="s">
        <v>819</v>
      </c>
    </row>
    <row r="21" spans="1:14" ht="15.75" customHeight="1">
      <c r="A21" s="504" t="s">
        <v>957</v>
      </c>
      <c r="B21" s="504"/>
      <c r="C21" s="504"/>
      <c r="D21" s="504"/>
      <c r="E21" s="504"/>
      <c r="F21" s="504"/>
      <c r="G21" s="504"/>
      <c r="H21" s="504"/>
      <c r="I21" s="504"/>
      <c r="J21" s="504"/>
      <c r="K21" s="504"/>
      <c r="L21" s="504"/>
      <c r="M21" s="504"/>
      <c r="N21" s="504"/>
    </row>
    <row r="22" spans="1:14" ht="15.75" customHeight="1">
      <c r="A22" s="289" t="s">
        <v>958</v>
      </c>
      <c r="C22" s="280"/>
    </row>
    <row r="23" spans="1:14" ht="14.25" customHeight="1">
      <c r="C23" s="280"/>
    </row>
    <row r="24" spans="1:14" ht="14.25" customHeight="1">
      <c r="G24" s="142"/>
      <c r="J24" s="142"/>
    </row>
    <row r="25" spans="1:14" ht="14.25" customHeight="1">
      <c r="G25" s="142"/>
      <c r="J25" s="142"/>
    </row>
    <row r="26" spans="1:14" ht="14.25" customHeight="1">
      <c r="G26" s="142"/>
      <c r="J26" s="508" t="s">
        <v>956</v>
      </c>
      <c r="K26" s="414"/>
      <c r="L26" s="414"/>
      <c r="M26" s="414"/>
      <c r="N26" s="414"/>
    </row>
    <row r="27" spans="1:14" ht="14.25" customHeight="1">
      <c r="G27" s="142"/>
      <c r="J27" s="142"/>
    </row>
    <row r="28" spans="1:14" ht="14.25" customHeight="1">
      <c r="G28" s="142"/>
      <c r="J28" s="142"/>
    </row>
    <row r="29" spans="1:14" ht="14.25" customHeight="1">
      <c r="C29" s="466"/>
      <c r="D29" s="466"/>
      <c r="E29" s="466"/>
      <c r="F29" s="466"/>
      <c r="G29" s="466"/>
    </row>
    <row r="30" spans="1:14" ht="14.25" customHeight="1">
      <c r="C30" s="466"/>
      <c r="D30" s="466"/>
      <c r="E30" s="466"/>
      <c r="F30" s="466"/>
      <c r="G30" s="466"/>
    </row>
    <row r="31" spans="1:14" ht="14.25" customHeight="1">
      <c r="C31" s="493" t="s">
        <v>516</v>
      </c>
      <c r="D31" s="466"/>
      <c r="E31" s="930">
        <f>入力シート!C22</f>
        <v>0</v>
      </c>
      <c r="F31" s="930"/>
      <c r="G31" s="930"/>
      <c r="H31" s="930"/>
      <c r="I31" s="930"/>
      <c r="J31" s="930"/>
      <c r="K31" s="930"/>
      <c r="L31" s="505"/>
      <c r="M31" s="505"/>
      <c r="N31" s="505"/>
    </row>
    <row r="32" spans="1:14" ht="14.25" customHeight="1">
      <c r="C32" s="493"/>
      <c r="D32" s="466"/>
      <c r="E32" s="493"/>
      <c r="G32" s="494"/>
      <c r="H32" s="494"/>
      <c r="I32" s="494"/>
      <c r="J32" s="494"/>
      <c r="K32" s="494"/>
      <c r="L32" s="494"/>
      <c r="M32" s="494"/>
    </row>
    <row r="33" spans="1:14" ht="14.25" customHeight="1">
      <c r="D33" s="465"/>
    </row>
    <row r="34" spans="1:14" ht="14.25" customHeight="1">
      <c r="B34" s="1"/>
      <c r="C34" s="289" t="s">
        <v>527</v>
      </c>
      <c r="D34" s="1"/>
      <c r="E34" s="431">
        <f>入力シート!C8</f>
        <v>0</v>
      </c>
      <c r="G34" s="431">
        <f>入力シート!C10</f>
        <v>0</v>
      </c>
      <c r="H34" s="325"/>
      <c r="I34" s="280"/>
      <c r="J34" s="941"/>
      <c r="K34" s="941"/>
      <c r="N34" s="1"/>
    </row>
    <row r="35" spans="1:14" ht="14.25" customHeight="1">
      <c r="D35" s="296"/>
      <c r="G35" s="466"/>
      <c r="H35" s="931"/>
      <c r="I35" s="931"/>
      <c r="J35" s="931"/>
      <c r="K35" s="931"/>
      <c r="L35" s="931"/>
      <c r="M35" s="216"/>
    </row>
    <row r="36" spans="1:14" ht="14.25" customHeight="1">
      <c r="G36" s="142"/>
      <c r="J36" s="142"/>
    </row>
    <row r="37" spans="1:14" ht="14.25" customHeight="1">
      <c r="G37" s="142"/>
      <c r="J37" s="142"/>
    </row>
    <row r="38" spans="1:14" ht="14.25" customHeight="1">
      <c r="G38" s="142"/>
      <c r="J38" s="142"/>
    </row>
    <row r="39" spans="1:14" ht="14.25" customHeight="1">
      <c r="G39" s="142"/>
      <c r="J39" s="142"/>
    </row>
    <row r="40" spans="1:14" ht="14.25" customHeight="1">
      <c r="G40" s="142"/>
      <c r="J40" s="142"/>
    </row>
    <row r="41" spans="1:14" ht="14.25" customHeight="1">
      <c r="A41" s="495" t="s">
        <v>820</v>
      </c>
      <c r="B41" s="496"/>
      <c r="C41" s="496"/>
      <c r="D41" s="496"/>
      <c r="E41" s="496"/>
      <c r="F41" s="496"/>
      <c r="G41" s="496"/>
      <c r="H41" s="496"/>
      <c r="I41" s="496"/>
      <c r="J41" s="496"/>
      <c r="K41" s="496"/>
      <c r="L41" s="496"/>
      <c r="M41" s="496"/>
      <c r="N41" s="497"/>
    </row>
    <row r="42" spans="1:14" ht="14.25" customHeight="1">
      <c r="A42" s="495"/>
      <c r="B42" s="496"/>
      <c r="C42" s="496"/>
      <c r="D42" s="496"/>
      <c r="E42" s="496"/>
      <c r="F42" s="496"/>
      <c r="G42" s="496"/>
      <c r="H42" s="496"/>
      <c r="I42" s="496"/>
      <c r="J42" s="496"/>
      <c r="K42" s="496"/>
      <c r="L42" s="496"/>
      <c r="M42" s="496"/>
      <c r="N42" s="497"/>
    </row>
  </sheetData>
  <mergeCells count="6">
    <mergeCell ref="J34:K34"/>
    <mergeCell ref="H35:L35"/>
    <mergeCell ref="E31:K31"/>
    <mergeCell ref="A5:N5"/>
    <mergeCell ref="I16:K16"/>
    <mergeCell ref="H18:K18"/>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52"/>
  <sheetViews>
    <sheetView view="pageBreakPreview" zoomScaleNormal="100" zoomScaleSheetLayoutView="100" workbookViewId="0"/>
  </sheetViews>
  <sheetFormatPr defaultColWidth="5.875" defaultRowHeight="14.25"/>
  <cols>
    <col min="1" max="14" width="5.875" style="114"/>
    <col min="15" max="15" width="10" style="114" customWidth="1"/>
    <col min="16" max="16384" width="5.875" style="114"/>
  </cols>
  <sheetData>
    <row r="1" spans="1:20">
      <c r="O1" s="138" t="s">
        <v>682</v>
      </c>
    </row>
    <row r="2" spans="1:20">
      <c r="O2" s="138"/>
    </row>
    <row r="3" spans="1:20" ht="28.5">
      <c r="A3" s="675" t="s">
        <v>674</v>
      </c>
      <c r="B3" s="675"/>
      <c r="C3" s="675"/>
      <c r="D3" s="675"/>
      <c r="E3" s="675"/>
      <c r="F3" s="675"/>
      <c r="G3" s="675"/>
      <c r="H3" s="675"/>
      <c r="I3" s="675"/>
      <c r="J3" s="675"/>
      <c r="K3" s="675"/>
      <c r="L3" s="675"/>
      <c r="M3" s="675"/>
      <c r="N3" s="675"/>
      <c r="O3" s="675"/>
      <c r="P3" s="484"/>
      <c r="Q3" s="484"/>
      <c r="R3" s="484"/>
      <c r="S3" s="484"/>
      <c r="T3" s="484"/>
    </row>
    <row r="5" spans="1:20">
      <c r="L5" s="303" t="s">
        <v>939</v>
      </c>
      <c r="M5" s="162"/>
      <c r="N5" s="162"/>
      <c r="O5" s="143"/>
    </row>
    <row r="7" spans="1:20">
      <c r="A7" s="114" t="s">
        <v>596</v>
      </c>
      <c r="O7" s="192"/>
    </row>
    <row r="9" spans="1:20">
      <c r="F9" s="114" t="str">
        <f>入力シート!C1</f>
        <v>令和5年6月4日執行青森県知事選挙</v>
      </c>
      <c r="J9" s="292"/>
      <c r="K9" s="292"/>
    </row>
    <row r="11" spans="1:20">
      <c r="H11" s="138" t="s">
        <v>527</v>
      </c>
      <c r="J11" s="144">
        <f>入力シート!C8</f>
        <v>0</v>
      </c>
      <c r="K11" s="141"/>
      <c r="L11" s="141">
        <f>入力シート!C10</f>
        <v>0</v>
      </c>
    </row>
    <row r="13" spans="1:20">
      <c r="A13" s="114" t="s">
        <v>251</v>
      </c>
    </row>
    <row r="14" spans="1:20" ht="14.25" customHeight="1">
      <c r="A14" s="116"/>
      <c r="B14" s="116"/>
      <c r="C14" s="116"/>
      <c r="D14" s="116"/>
      <c r="E14" s="116"/>
      <c r="F14" s="193"/>
      <c r="G14" s="116"/>
      <c r="H14" s="116"/>
      <c r="I14" s="116"/>
      <c r="J14" s="116"/>
      <c r="K14" s="116"/>
      <c r="L14" s="116"/>
      <c r="M14" s="116"/>
      <c r="N14" s="116"/>
    </row>
    <row r="15" spans="1:20" ht="14.25" customHeight="1">
      <c r="A15" s="1013" t="s">
        <v>572</v>
      </c>
      <c r="B15" s="1013"/>
      <c r="C15" s="1013"/>
      <c r="D15" s="1013"/>
      <c r="E15" s="1013"/>
      <c r="F15" s="1013"/>
      <c r="G15" s="1013"/>
      <c r="H15" s="1013"/>
      <c r="I15" s="1013"/>
      <c r="J15" s="1013"/>
      <c r="K15" s="1013"/>
      <c r="L15" s="1013"/>
      <c r="M15" s="1013"/>
      <c r="N15" s="1013"/>
      <c r="O15" s="1013"/>
    </row>
    <row r="16" spans="1:20" ht="14.25" customHeight="1">
      <c r="A16" s="194"/>
      <c r="B16" s="194"/>
      <c r="C16" s="194"/>
      <c r="D16" s="194"/>
      <c r="E16" s="194"/>
      <c r="F16" s="194"/>
      <c r="G16" s="194"/>
      <c r="H16" s="194"/>
      <c r="I16" s="194"/>
      <c r="J16" s="194"/>
      <c r="K16" s="194"/>
      <c r="L16" s="194"/>
      <c r="M16" s="194"/>
      <c r="N16" s="194"/>
    </row>
    <row r="17" spans="1:15" ht="14.25" customHeight="1">
      <c r="A17" s="116" t="s">
        <v>684</v>
      </c>
      <c r="B17" s="116"/>
      <c r="C17" s="116"/>
      <c r="D17" s="116"/>
      <c r="E17" s="116"/>
      <c r="F17" s="116"/>
      <c r="G17" s="116"/>
      <c r="H17" s="116"/>
      <c r="I17" s="116"/>
      <c r="K17" s="116"/>
      <c r="L17" s="116"/>
      <c r="M17" s="116"/>
      <c r="N17" s="116"/>
    </row>
    <row r="18" spans="1:15" ht="14.25" customHeight="1">
      <c r="A18" s="116"/>
      <c r="B18" s="116"/>
      <c r="C18" s="116"/>
      <c r="D18" s="116"/>
      <c r="E18" s="116"/>
      <c r="F18" s="116"/>
      <c r="G18" s="195"/>
      <c r="H18" s="116"/>
      <c r="I18" s="116"/>
      <c r="J18" s="116"/>
      <c r="K18" s="116"/>
      <c r="L18" s="116"/>
      <c r="M18" s="116"/>
      <c r="N18" s="116"/>
    </row>
    <row r="19" spans="1:15" ht="14.25" customHeight="1">
      <c r="A19" s="898" t="s">
        <v>685</v>
      </c>
      <c r="B19" s="899"/>
      <c r="C19" s="900"/>
      <c r="D19" s="947" t="s">
        <v>379</v>
      </c>
      <c r="E19" s="948"/>
      <c r="F19" s="948"/>
      <c r="G19" s="948"/>
      <c r="H19" s="974"/>
      <c r="I19" s="898" t="s">
        <v>687</v>
      </c>
      <c r="J19" s="899"/>
      <c r="K19" s="899"/>
      <c r="L19" s="899"/>
      <c r="M19" s="899"/>
      <c r="N19" s="900"/>
      <c r="O19" s="944" t="s">
        <v>666</v>
      </c>
    </row>
    <row r="20" spans="1:15" ht="14.25" customHeight="1">
      <c r="A20" s="1012"/>
      <c r="B20" s="1013"/>
      <c r="C20" s="955"/>
      <c r="D20" s="949"/>
      <c r="E20" s="950"/>
      <c r="F20" s="950"/>
      <c r="G20" s="950"/>
      <c r="H20" s="975"/>
      <c r="I20" s="901"/>
      <c r="J20" s="902"/>
      <c r="K20" s="902"/>
      <c r="L20" s="902"/>
      <c r="M20" s="902"/>
      <c r="N20" s="903"/>
      <c r="O20" s="945"/>
    </row>
    <row r="21" spans="1:15" ht="14.25" customHeight="1">
      <c r="A21" s="1012"/>
      <c r="B21" s="1013"/>
      <c r="C21" s="955"/>
      <c r="D21" s="949"/>
      <c r="E21" s="950"/>
      <c r="F21" s="950"/>
      <c r="G21" s="950"/>
      <c r="H21" s="975"/>
      <c r="I21" s="898" t="s">
        <v>686</v>
      </c>
      <c r="J21" s="899"/>
      <c r="K21" s="900"/>
      <c r="L21" s="1005" t="s">
        <v>371</v>
      </c>
      <c r="M21" s="1018"/>
      <c r="N21" s="1006"/>
      <c r="O21" s="945"/>
    </row>
    <row r="22" spans="1:15" ht="14.25" customHeight="1">
      <c r="A22" s="901"/>
      <c r="B22" s="902"/>
      <c r="C22" s="903"/>
      <c r="D22" s="949"/>
      <c r="E22" s="950"/>
      <c r="F22" s="950"/>
      <c r="G22" s="950"/>
      <c r="H22" s="975"/>
      <c r="I22" s="901"/>
      <c r="J22" s="902"/>
      <c r="K22" s="903"/>
      <c r="L22" s="1007"/>
      <c r="M22" s="1019"/>
      <c r="N22" s="1008"/>
      <c r="O22" s="946"/>
    </row>
    <row r="23" spans="1:15" ht="18.75" customHeight="1">
      <c r="A23" s="180"/>
      <c r="B23" s="116"/>
      <c r="C23" s="181"/>
      <c r="D23" s="956"/>
      <c r="E23" s="957"/>
      <c r="F23" s="957"/>
      <c r="G23" s="957"/>
      <c r="H23" s="958"/>
      <c r="I23" s="956"/>
      <c r="J23" s="957"/>
      <c r="K23" s="958"/>
      <c r="L23" s="965"/>
      <c r="M23" s="966"/>
      <c r="N23" s="967"/>
      <c r="O23" s="944"/>
    </row>
    <row r="24" spans="1:15" ht="18.75" customHeight="1">
      <c r="A24" s="1000" t="s">
        <v>979</v>
      </c>
      <c r="B24" s="1001"/>
      <c r="C24" s="1002"/>
      <c r="D24" s="959"/>
      <c r="E24" s="960"/>
      <c r="F24" s="960"/>
      <c r="G24" s="960"/>
      <c r="H24" s="961"/>
      <c r="I24" s="959"/>
      <c r="J24" s="960"/>
      <c r="K24" s="961"/>
      <c r="L24" s="968"/>
      <c r="M24" s="969"/>
      <c r="N24" s="970"/>
      <c r="O24" s="945"/>
    </row>
    <row r="25" spans="1:15" ht="18.75" customHeight="1">
      <c r="A25" s="182"/>
      <c r="B25" s="158"/>
      <c r="C25" s="183"/>
      <c r="D25" s="962"/>
      <c r="E25" s="963"/>
      <c r="F25" s="963"/>
      <c r="G25" s="963"/>
      <c r="H25" s="964"/>
      <c r="I25" s="962"/>
      <c r="J25" s="963"/>
      <c r="K25" s="964"/>
      <c r="L25" s="971"/>
      <c r="M25" s="972"/>
      <c r="N25" s="973"/>
      <c r="O25" s="946"/>
    </row>
    <row r="26" spans="1:15">
      <c r="A26" s="116"/>
      <c r="B26" s="116"/>
      <c r="C26" s="116"/>
      <c r="D26" s="116"/>
      <c r="E26" s="116"/>
      <c r="F26" s="116"/>
      <c r="G26" s="116"/>
      <c r="H26" s="116"/>
      <c r="I26" s="116"/>
      <c r="J26" s="116"/>
      <c r="K26" s="116"/>
      <c r="L26" s="116"/>
      <c r="M26" s="116"/>
      <c r="N26" s="116"/>
    </row>
    <row r="27" spans="1:15">
      <c r="A27" s="116" t="s">
        <v>688</v>
      </c>
      <c r="B27" s="116"/>
      <c r="C27" s="116"/>
      <c r="D27" s="116"/>
      <c r="E27" s="116"/>
      <c r="G27" s="116"/>
      <c r="H27" s="116"/>
      <c r="I27" s="116"/>
      <c r="J27" s="116"/>
      <c r="K27" s="116"/>
      <c r="L27" s="116"/>
      <c r="M27" s="116"/>
      <c r="N27" s="116"/>
    </row>
    <row r="28" spans="1:15" s="157" customFormat="1" ht="14.25" customHeight="1">
      <c r="A28" s="196"/>
      <c r="B28" s="196"/>
      <c r="C28" s="196"/>
      <c r="D28" s="196"/>
      <c r="E28" s="196"/>
      <c r="F28" s="196"/>
      <c r="G28" s="196"/>
      <c r="H28" s="196"/>
      <c r="I28" s="196"/>
      <c r="J28" s="196"/>
      <c r="K28" s="196"/>
      <c r="L28" s="196"/>
      <c r="M28" s="196"/>
      <c r="N28" s="196"/>
    </row>
    <row r="29" spans="1:15" s="157" customFormat="1" ht="14.25" customHeight="1">
      <c r="A29" s="197"/>
      <c r="B29" s="198" t="s">
        <v>0</v>
      </c>
      <c r="C29" s="898" t="s">
        <v>685</v>
      </c>
      <c r="D29" s="899"/>
      <c r="E29" s="900"/>
      <c r="F29" s="947" t="s">
        <v>379</v>
      </c>
      <c r="G29" s="948"/>
      <c r="H29" s="948"/>
      <c r="I29" s="948"/>
      <c r="J29" s="948"/>
      <c r="K29" s="898" t="s">
        <v>687</v>
      </c>
      <c r="L29" s="899"/>
      <c r="M29" s="899"/>
      <c r="N29" s="900"/>
      <c r="O29" s="900" t="s">
        <v>666</v>
      </c>
    </row>
    <row r="30" spans="1:15" s="157" customFormat="1" ht="14.25" customHeight="1">
      <c r="A30" s="199"/>
      <c r="B30" s="200"/>
      <c r="C30" s="1012"/>
      <c r="D30" s="1013"/>
      <c r="E30" s="955"/>
      <c r="F30" s="949"/>
      <c r="G30" s="950"/>
      <c r="H30" s="950"/>
      <c r="I30" s="950"/>
      <c r="J30" s="950"/>
      <c r="K30" s="901"/>
      <c r="L30" s="902"/>
      <c r="M30" s="902"/>
      <c r="N30" s="903"/>
      <c r="O30" s="955"/>
    </row>
    <row r="31" spans="1:15" s="157" customFormat="1" ht="14.25" customHeight="1">
      <c r="A31" s="199" t="s">
        <v>1</v>
      </c>
      <c r="B31" s="201"/>
      <c r="C31" s="1012"/>
      <c r="D31" s="1013"/>
      <c r="E31" s="955"/>
      <c r="F31" s="949"/>
      <c r="G31" s="950"/>
      <c r="H31" s="950"/>
      <c r="I31" s="950"/>
      <c r="J31" s="950"/>
      <c r="K31" s="951" t="s">
        <v>689</v>
      </c>
      <c r="L31" s="952"/>
      <c r="M31" s="1005" t="s">
        <v>372</v>
      </c>
      <c r="N31" s="1006"/>
      <c r="O31" s="955"/>
    </row>
    <row r="32" spans="1:15" s="157" customFormat="1" ht="14.25" customHeight="1">
      <c r="A32" s="202"/>
      <c r="B32" s="203"/>
      <c r="C32" s="901"/>
      <c r="D32" s="902"/>
      <c r="E32" s="903"/>
      <c r="F32" s="949"/>
      <c r="G32" s="950"/>
      <c r="H32" s="950"/>
      <c r="I32" s="950"/>
      <c r="J32" s="950"/>
      <c r="K32" s="953"/>
      <c r="L32" s="954"/>
      <c r="M32" s="1007"/>
      <c r="N32" s="1008"/>
      <c r="O32" s="903"/>
    </row>
    <row r="33" spans="1:15" s="157" customFormat="1" ht="19.5" customHeight="1">
      <c r="A33" s="1014" t="s">
        <v>264</v>
      </c>
      <c r="B33" s="1015"/>
      <c r="C33" s="979"/>
      <c r="D33" s="980"/>
      <c r="E33" s="981"/>
      <c r="F33" s="988"/>
      <c r="G33" s="1009"/>
      <c r="H33" s="1009"/>
      <c r="I33" s="1009"/>
      <c r="J33" s="989"/>
      <c r="K33" s="988"/>
      <c r="L33" s="989"/>
      <c r="M33" s="994"/>
      <c r="N33" s="995"/>
      <c r="O33" s="976"/>
    </row>
    <row r="34" spans="1:15" s="157" customFormat="1" ht="19.5" customHeight="1">
      <c r="A34" s="1014"/>
      <c r="B34" s="1015"/>
      <c r="C34" s="982"/>
      <c r="D34" s="983"/>
      <c r="E34" s="984"/>
      <c r="F34" s="990"/>
      <c r="G34" s="1010"/>
      <c r="H34" s="1010"/>
      <c r="I34" s="1010"/>
      <c r="J34" s="991"/>
      <c r="K34" s="990"/>
      <c r="L34" s="991"/>
      <c r="M34" s="996"/>
      <c r="N34" s="997"/>
      <c r="O34" s="977"/>
    </row>
    <row r="35" spans="1:15" s="157" customFormat="1" ht="19.5" customHeight="1">
      <c r="A35" s="1014"/>
      <c r="B35" s="1015"/>
      <c r="C35" s="985"/>
      <c r="D35" s="986"/>
      <c r="E35" s="987"/>
      <c r="F35" s="992"/>
      <c r="G35" s="1011"/>
      <c r="H35" s="1011"/>
      <c r="I35" s="1011"/>
      <c r="J35" s="993"/>
      <c r="K35" s="992"/>
      <c r="L35" s="993"/>
      <c r="M35" s="998"/>
      <c r="N35" s="999"/>
      <c r="O35" s="978"/>
    </row>
    <row r="36" spans="1:15" s="157" customFormat="1" ht="19.5" customHeight="1">
      <c r="A36" s="1003" t="s">
        <v>3</v>
      </c>
      <c r="B36" s="1004"/>
      <c r="C36" s="979"/>
      <c r="D36" s="980"/>
      <c r="E36" s="981"/>
      <c r="F36" s="1016"/>
      <c r="G36" s="1009"/>
      <c r="H36" s="1009"/>
      <c r="I36" s="1009"/>
      <c r="J36" s="989"/>
      <c r="K36" s="1017"/>
      <c r="L36" s="989"/>
      <c r="M36" s="994"/>
      <c r="N36" s="995"/>
      <c r="O36" s="976"/>
    </row>
    <row r="37" spans="1:15" s="157" customFormat="1" ht="19.5" customHeight="1">
      <c r="A37" s="1003"/>
      <c r="B37" s="1004"/>
      <c r="C37" s="982"/>
      <c r="D37" s="983"/>
      <c r="E37" s="984"/>
      <c r="F37" s="990"/>
      <c r="G37" s="1010"/>
      <c r="H37" s="1010"/>
      <c r="I37" s="1010"/>
      <c r="J37" s="991"/>
      <c r="K37" s="990"/>
      <c r="L37" s="991"/>
      <c r="M37" s="996"/>
      <c r="N37" s="997"/>
      <c r="O37" s="977"/>
    </row>
    <row r="38" spans="1:15" s="157" customFormat="1" ht="19.5" customHeight="1">
      <c r="A38" s="1003"/>
      <c r="B38" s="1004"/>
      <c r="C38" s="985"/>
      <c r="D38" s="986"/>
      <c r="E38" s="987"/>
      <c r="F38" s="992"/>
      <c r="G38" s="1011"/>
      <c r="H38" s="1011"/>
      <c r="I38" s="1011"/>
      <c r="J38" s="993"/>
      <c r="K38" s="992"/>
      <c r="L38" s="993"/>
      <c r="M38" s="998"/>
      <c r="N38" s="999"/>
      <c r="O38" s="978"/>
    </row>
    <row r="39" spans="1:15" s="157" customFormat="1" ht="19.5" customHeight="1">
      <c r="A39" s="1003" t="s">
        <v>4</v>
      </c>
      <c r="B39" s="1004"/>
      <c r="C39" s="979"/>
      <c r="D39" s="980"/>
      <c r="E39" s="981"/>
      <c r="F39" s="1023"/>
      <c r="G39" s="1024"/>
      <c r="H39" s="1024"/>
      <c r="I39" s="1024"/>
      <c r="J39" s="1025"/>
      <c r="K39" s="1023"/>
      <c r="L39" s="1025"/>
      <c r="M39" s="994"/>
      <c r="N39" s="995"/>
      <c r="O39" s="1020"/>
    </row>
    <row r="40" spans="1:15" s="157" customFormat="1" ht="19.5" customHeight="1">
      <c r="A40" s="1003"/>
      <c r="B40" s="1004"/>
      <c r="C40" s="982"/>
      <c r="D40" s="983"/>
      <c r="E40" s="984"/>
      <c r="F40" s="1026"/>
      <c r="G40" s="1027"/>
      <c r="H40" s="1027"/>
      <c r="I40" s="1027"/>
      <c r="J40" s="1028"/>
      <c r="K40" s="1026"/>
      <c r="L40" s="1028"/>
      <c r="M40" s="996"/>
      <c r="N40" s="997"/>
      <c r="O40" s="1021"/>
    </row>
    <row r="41" spans="1:15" s="157" customFormat="1" ht="19.5" customHeight="1">
      <c r="A41" s="1003"/>
      <c r="B41" s="1004"/>
      <c r="C41" s="985"/>
      <c r="D41" s="986"/>
      <c r="E41" s="987"/>
      <c r="F41" s="1029"/>
      <c r="G41" s="1030"/>
      <c r="H41" s="1030"/>
      <c r="I41" s="1030"/>
      <c r="J41" s="1031"/>
      <c r="K41" s="1029"/>
      <c r="L41" s="1031"/>
      <c r="M41" s="998"/>
      <c r="N41" s="999"/>
      <c r="O41" s="1022"/>
    </row>
    <row r="42" spans="1:15" s="157" customFormat="1" ht="14.25" customHeight="1">
      <c r="B42" s="155"/>
      <c r="C42" s="161"/>
      <c r="D42" s="161"/>
    </row>
    <row r="43" spans="1:15">
      <c r="A43" s="114" t="s">
        <v>5</v>
      </c>
      <c r="B43" s="139"/>
      <c r="C43" s="147"/>
      <c r="D43" s="147"/>
    </row>
    <row r="44" spans="1:15">
      <c r="A44" s="114" t="s">
        <v>380</v>
      </c>
      <c r="B44" s="139"/>
      <c r="C44" s="147"/>
      <c r="D44" s="147"/>
    </row>
    <row r="45" spans="1:15">
      <c r="A45" s="114" t="s">
        <v>265</v>
      </c>
      <c r="B45" s="139"/>
      <c r="C45" s="147"/>
      <c r="D45" s="147"/>
    </row>
    <row r="46" spans="1:15">
      <c r="A46" s="114" t="s">
        <v>381</v>
      </c>
      <c r="B46" s="139"/>
      <c r="C46" s="147"/>
      <c r="D46" s="147"/>
    </row>
    <row r="47" spans="1:15">
      <c r="A47" s="114" t="s">
        <v>266</v>
      </c>
      <c r="B47" s="139"/>
      <c r="C47" s="147"/>
      <c r="D47" s="147"/>
      <c r="H47" s="141"/>
    </row>
    <row r="48" spans="1:15">
      <c r="A48" s="114" t="s">
        <v>267</v>
      </c>
      <c r="B48" s="139"/>
      <c r="C48" s="147"/>
      <c r="D48" s="147"/>
      <c r="H48" s="141"/>
    </row>
    <row r="49" spans="1:7">
      <c r="A49" s="114" t="s">
        <v>268</v>
      </c>
      <c r="B49" s="139"/>
      <c r="C49" s="147"/>
      <c r="D49" s="147"/>
    </row>
    <row r="50" spans="1:7">
      <c r="A50" s="289" t="s">
        <v>823</v>
      </c>
      <c r="B50" s="139"/>
      <c r="C50" s="147"/>
      <c r="D50" s="147"/>
      <c r="G50" s="141"/>
    </row>
    <row r="51" spans="1:7">
      <c r="A51" s="289" t="s">
        <v>824</v>
      </c>
      <c r="B51" s="139"/>
      <c r="C51" s="147"/>
      <c r="D51" s="147"/>
    </row>
    <row r="52" spans="1:7">
      <c r="A52" s="289" t="s">
        <v>825</v>
      </c>
    </row>
  </sheetData>
  <mergeCells count="37">
    <mergeCell ref="O39:O41"/>
    <mergeCell ref="A39:B41"/>
    <mergeCell ref="F39:J41"/>
    <mergeCell ref="K39:L41"/>
    <mergeCell ref="M39:N41"/>
    <mergeCell ref="C39:E41"/>
    <mergeCell ref="A19:C22"/>
    <mergeCell ref="L21:N22"/>
    <mergeCell ref="I19:N20"/>
    <mergeCell ref="A15:O15"/>
    <mergeCell ref="A3:O3"/>
    <mergeCell ref="A24:C24"/>
    <mergeCell ref="A36:B38"/>
    <mergeCell ref="M31:N32"/>
    <mergeCell ref="F33:J35"/>
    <mergeCell ref="C29:E32"/>
    <mergeCell ref="M36:N38"/>
    <mergeCell ref="A33:B35"/>
    <mergeCell ref="F36:J38"/>
    <mergeCell ref="K36:L38"/>
    <mergeCell ref="O33:O35"/>
    <mergeCell ref="O36:O38"/>
    <mergeCell ref="C36:E38"/>
    <mergeCell ref="C33:E35"/>
    <mergeCell ref="K33:L35"/>
    <mergeCell ref="M33:N35"/>
    <mergeCell ref="O23:O25"/>
    <mergeCell ref="F29:J32"/>
    <mergeCell ref="K31:L32"/>
    <mergeCell ref="I21:K22"/>
    <mergeCell ref="O29:O32"/>
    <mergeCell ref="K29:N30"/>
    <mergeCell ref="D23:H25"/>
    <mergeCell ref="I23:K25"/>
    <mergeCell ref="L23:N25"/>
    <mergeCell ref="D19:H22"/>
    <mergeCell ref="O19:O22"/>
  </mergeCells>
  <phoneticPr fontId="3"/>
  <pageMargins left="0.78740157480314965" right="0.19685039370078741" top="0.78740157480314965" bottom="0.78740157480314965" header="0.51181102362204722" footer="0.51181102362204722"/>
  <pageSetup paperSize="9" scale="95" orientation="portrait" blackAndWhite="1" horizontalDpi="200" verticalDpi="200"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T45"/>
  <sheetViews>
    <sheetView view="pageBreakPreview" zoomScaleNormal="100" zoomScaleSheetLayoutView="100" workbookViewId="0"/>
  </sheetViews>
  <sheetFormatPr defaultColWidth="5.875" defaultRowHeight="14.25"/>
  <cols>
    <col min="1" max="14" width="5.875" style="114" customWidth="1"/>
    <col min="15" max="15" width="6.75" style="114" customWidth="1"/>
    <col min="16" max="16384" width="5.875" style="114"/>
  </cols>
  <sheetData>
    <row r="1" spans="1:20">
      <c r="O1" s="138" t="s">
        <v>514</v>
      </c>
    </row>
    <row r="3" spans="1:20" ht="28.5">
      <c r="A3" s="675" t="s">
        <v>6</v>
      </c>
      <c r="B3" s="675"/>
      <c r="C3" s="675"/>
      <c r="D3" s="675"/>
      <c r="E3" s="675"/>
      <c r="F3" s="675"/>
      <c r="G3" s="675"/>
      <c r="H3" s="675"/>
      <c r="I3" s="675"/>
      <c r="J3" s="675"/>
      <c r="K3" s="675"/>
      <c r="L3" s="675"/>
      <c r="M3" s="675"/>
      <c r="N3" s="675"/>
      <c r="O3" s="675"/>
      <c r="P3" s="484"/>
      <c r="Q3" s="484"/>
      <c r="R3" s="484"/>
      <c r="S3" s="484"/>
      <c r="T3" s="484"/>
    </row>
    <row r="5" spans="1:20">
      <c r="A5" s="114" t="s">
        <v>329</v>
      </c>
      <c r="L5" s="204"/>
      <c r="M5" s="204"/>
      <c r="N5" s="204"/>
    </row>
    <row r="6" spans="1:20">
      <c r="L6" s="204"/>
      <c r="M6" s="204"/>
      <c r="N6" s="204"/>
    </row>
    <row r="7" spans="1:20">
      <c r="B7" s="304" t="s">
        <v>922</v>
      </c>
      <c r="C7" s="162"/>
      <c r="D7" s="162"/>
      <c r="E7" s="143"/>
      <c r="F7" s="143"/>
    </row>
    <row r="9" spans="1:20">
      <c r="B9" s="114" t="str">
        <f>入力シート!C1</f>
        <v>令和5年6月4日執行青森県知事選挙</v>
      </c>
      <c r="J9" s="293"/>
      <c r="K9" s="293"/>
    </row>
    <row r="11" spans="1:20">
      <c r="H11" s="138" t="s">
        <v>527</v>
      </c>
      <c r="J11" s="144">
        <f>入力シート!C8</f>
        <v>0</v>
      </c>
      <c r="K11" s="141"/>
      <c r="L11" s="141">
        <f>入力シート!C10</f>
        <v>0</v>
      </c>
    </row>
    <row r="12" spans="1:20" ht="14.25" customHeight="1">
      <c r="A12" s="116"/>
      <c r="B12" s="116"/>
      <c r="C12" s="116"/>
      <c r="D12" s="116"/>
      <c r="E12" s="116"/>
      <c r="F12" s="193"/>
      <c r="G12" s="116"/>
      <c r="H12" s="116"/>
      <c r="I12" s="116"/>
      <c r="J12" s="116"/>
      <c r="K12" s="116"/>
      <c r="L12" s="116"/>
      <c r="M12" s="116"/>
      <c r="N12" s="116"/>
    </row>
    <row r="13" spans="1:20" ht="14.25" customHeight="1">
      <c r="A13" s="1013" t="s">
        <v>572</v>
      </c>
      <c r="B13" s="1013"/>
      <c r="C13" s="1013"/>
      <c r="D13" s="1013"/>
      <c r="E13" s="1013"/>
      <c r="F13" s="1013"/>
      <c r="G13" s="1013"/>
      <c r="H13" s="1013"/>
      <c r="I13" s="1013"/>
      <c r="J13" s="1013"/>
      <c r="K13" s="1013"/>
      <c r="L13" s="1013"/>
      <c r="M13" s="1013"/>
      <c r="N13" s="1013"/>
      <c r="O13" s="1013"/>
    </row>
    <row r="14" spans="1:20" ht="14.25" customHeight="1">
      <c r="A14" s="194"/>
      <c r="B14" s="194"/>
      <c r="C14" s="194"/>
      <c r="D14" s="194"/>
      <c r="E14" s="194"/>
      <c r="F14" s="194"/>
      <c r="G14" s="194"/>
      <c r="H14" s="194"/>
      <c r="I14" s="194"/>
      <c r="J14" s="194"/>
      <c r="K14" s="194"/>
      <c r="L14" s="194"/>
      <c r="M14" s="194"/>
      <c r="N14" s="194"/>
    </row>
    <row r="15" spans="1:20" ht="24" customHeight="1">
      <c r="A15" s="1053" t="s">
        <v>7</v>
      </c>
      <c r="B15" s="1054"/>
      <c r="C15" s="1054"/>
      <c r="D15" s="1054"/>
      <c r="E15" s="1055"/>
      <c r="F15" s="205"/>
      <c r="G15" s="1071" t="s">
        <v>370</v>
      </c>
      <c r="H15" s="1071"/>
      <c r="I15" s="1071"/>
      <c r="J15" s="1072"/>
      <c r="K15" s="206"/>
      <c r="L15" s="207"/>
      <c r="M15" s="207"/>
      <c r="N15" s="207"/>
      <c r="O15" s="208"/>
    </row>
    <row r="16" spans="1:20" ht="24" customHeight="1">
      <c r="A16" s="917" t="s">
        <v>9</v>
      </c>
      <c r="B16" s="1036"/>
      <c r="C16" s="1036"/>
      <c r="D16" s="1036"/>
      <c r="E16" s="918"/>
      <c r="F16" s="209" t="s">
        <v>382</v>
      </c>
      <c r="G16" s="1073"/>
      <c r="H16" s="1073"/>
      <c r="I16" s="1073"/>
      <c r="J16" s="1074"/>
      <c r="K16" s="1068" t="s">
        <v>10</v>
      </c>
      <c r="L16" s="1069"/>
      <c r="M16" s="1069"/>
      <c r="N16" s="1069"/>
      <c r="O16" s="1070"/>
    </row>
    <row r="17" spans="1:15" ht="24" customHeight="1">
      <c r="A17" s="1050" t="s">
        <v>383</v>
      </c>
      <c r="B17" s="1051"/>
      <c r="C17" s="1051"/>
      <c r="D17" s="1051"/>
      <c r="E17" s="1052"/>
      <c r="F17" s="210"/>
      <c r="G17" s="1075"/>
      <c r="H17" s="1075"/>
      <c r="I17" s="1075"/>
      <c r="J17" s="1076"/>
      <c r="K17" s="210"/>
      <c r="L17" s="211"/>
      <c r="M17" s="211"/>
      <c r="N17" s="211"/>
      <c r="O17" s="212"/>
    </row>
    <row r="18" spans="1:15" ht="24" customHeight="1">
      <c r="A18" s="1053" t="s">
        <v>374</v>
      </c>
      <c r="B18" s="1054"/>
      <c r="C18" s="1054"/>
      <c r="D18" s="1054"/>
      <c r="E18" s="1055"/>
      <c r="F18" s="956"/>
      <c r="G18" s="957"/>
      <c r="H18" s="957"/>
      <c r="I18" s="957"/>
      <c r="J18" s="957"/>
      <c r="K18" s="957"/>
      <c r="L18" s="957"/>
      <c r="M18" s="957"/>
      <c r="N18" s="957"/>
      <c r="O18" s="958"/>
    </row>
    <row r="19" spans="1:15" ht="24" customHeight="1">
      <c r="A19" s="917" t="s">
        <v>8</v>
      </c>
      <c r="B19" s="1036"/>
      <c r="C19" s="1036"/>
      <c r="D19" s="1036"/>
      <c r="E19" s="918"/>
      <c r="F19" s="959"/>
      <c r="G19" s="960"/>
      <c r="H19" s="960"/>
      <c r="I19" s="960"/>
      <c r="J19" s="960"/>
      <c r="K19" s="960"/>
      <c r="L19" s="960"/>
      <c r="M19" s="960"/>
      <c r="N19" s="960"/>
      <c r="O19" s="961"/>
    </row>
    <row r="20" spans="1:15" ht="24" customHeight="1">
      <c r="A20" s="1050" t="s">
        <v>14</v>
      </c>
      <c r="B20" s="1051"/>
      <c r="C20" s="1051"/>
      <c r="D20" s="1051"/>
      <c r="E20" s="1052"/>
      <c r="F20" s="962"/>
      <c r="G20" s="963"/>
      <c r="H20" s="963"/>
      <c r="I20" s="963"/>
      <c r="J20" s="963"/>
      <c r="K20" s="963"/>
      <c r="L20" s="963"/>
      <c r="M20" s="963"/>
      <c r="N20" s="963"/>
      <c r="O20" s="964"/>
    </row>
    <row r="21" spans="1:15" ht="24" customHeight="1">
      <c r="A21" s="1037" t="s">
        <v>11</v>
      </c>
      <c r="B21" s="1038"/>
      <c r="C21" s="1038"/>
      <c r="D21" s="1039"/>
      <c r="E21" s="1037" t="s">
        <v>12</v>
      </c>
      <c r="F21" s="1038"/>
      <c r="G21" s="1039"/>
      <c r="H21" s="1037" t="s">
        <v>13</v>
      </c>
      <c r="I21" s="1038"/>
      <c r="J21" s="1038"/>
      <c r="K21" s="1039"/>
      <c r="L21" s="1037" t="s">
        <v>666</v>
      </c>
      <c r="M21" s="1038"/>
      <c r="N21" s="1038"/>
      <c r="O21" s="1039"/>
    </row>
    <row r="22" spans="1:15" ht="24" customHeight="1">
      <c r="A22" s="1056"/>
      <c r="B22" s="1057"/>
      <c r="C22" s="1057"/>
      <c r="D22" s="1058"/>
      <c r="E22" s="1047" t="s">
        <v>980</v>
      </c>
      <c r="F22" s="1048"/>
      <c r="G22" s="1049"/>
      <c r="H22" s="1045"/>
      <c r="I22" s="1046"/>
      <c r="J22" s="1046"/>
      <c r="K22" s="213"/>
      <c r="L22" s="1044"/>
      <c r="M22" s="727"/>
      <c r="N22" s="727"/>
      <c r="O22" s="728"/>
    </row>
    <row r="23" spans="1:15" ht="24" customHeight="1">
      <c r="A23" s="1059"/>
      <c r="B23" s="1060"/>
      <c r="C23" s="1060"/>
      <c r="D23" s="1061"/>
      <c r="E23" s="1041" t="s">
        <v>384</v>
      </c>
      <c r="F23" s="1042"/>
      <c r="G23" s="1043"/>
      <c r="H23" s="1032"/>
      <c r="I23" s="1033"/>
      <c r="J23" s="1033"/>
      <c r="K23" s="214" t="s">
        <v>2</v>
      </c>
      <c r="L23" s="1065"/>
      <c r="M23" s="1066"/>
      <c r="N23" s="1066"/>
      <c r="O23" s="1067"/>
    </row>
    <row r="24" spans="1:15" ht="21" customHeight="1">
      <c r="A24" s="1062"/>
      <c r="B24" s="1063"/>
      <c r="C24" s="1063"/>
      <c r="D24" s="1064"/>
      <c r="E24" s="1077" t="s">
        <v>980</v>
      </c>
      <c r="F24" s="1078"/>
      <c r="G24" s="1079"/>
      <c r="H24" s="1034"/>
      <c r="I24" s="1035"/>
      <c r="J24" s="1035"/>
      <c r="K24" s="215"/>
      <c r="L24" s="1040"/>
      <c r="M24" s="731"/>
      <c r="N24" s="731"/>
      <c r="O24" s="732"/>
    </row>
    <row r="25" spans="1:15">
      <c r="A25" s="216"/>
      <c r="B25" s="216"/>
      <c r="C25" s="216"/>
      <c r="D25" s="216"/>
      <c r="E25" s="216"/>
      <c r="F25" s="216"/>
      <c r="G25" s="216"/>
      <c r="H25" s="216"/>
      <c r="I25" s="216"/>
      <c r="J25" s="216"/>
      <c r="K25" s="216"/>
      <c r="L25" s="216"/>
      <c r="M25" s="216"/>
      <c r="N25" s="216"/>
      <c r="O25" s="216"/>
    </row>
    <row r="26" spans="1:15">
      <c r="A26" s="216" t="s">
        <v>330</v>
      </c>
      <c r="B26" s="216"/>
      <c r="C26" s="216"/>
      <c r="D26" s="216"/>
      <c r="E26" s="216"/>
      <c r="F26" s="216"/>
      <c r="G26" s="216"/>
      <c r="H26" s="216"/>
      <c r="I26" s="216"/>
      <c r="J26" s="216"/>
      <c r="K26" s="216"/>
      <c r="L26" s="216"/>
      <c r="M26" s="216"/>
      <c r="N26" s="216"/>
      <c r="O26" s="216"/>
    </row>
    <row r="27" spans="1:15">
      <c r="A27" s="216" t="s">
        <v>385</v>
      </c>
      <c r="B27" s="216"/>
      <c r="C27" s="216"/>
      <c r="D27" s="216"/>
      <c r="E27" s="216"/>
      <c r="F27" s="216"/>
      <c r="G27" s="216"/>
      <c r="H27" s="216"/>
      <c r="I27" s="216"/>
      <c r="J27" s="216"/>
      <c r="K27" s="216"/>
      <c r="L27" s="216"/>
      <c r="M27" s="216"/>
      <c r="N27" s="216"/>
      <c r="O27" s="216"/>
    </row>
    <row r="28" spans="1:15">
      <c r="A28" s="216" t="s">
        <v>386</v>
      </c>
      <c r="B28" s="216"/>
      <c r="C28" s="216"/>
      <c r="D28" s="216"/>
      <c r="E28" s="216"/>
      <c r="F28" s="216"/>
      <c r="G28" s="216"/>
      <c r="H28" s="216"/>
      <c r="I28" s="216"/>
      <c r="J28" s="216"/>
      <c r="K28" s="216"/>
      <c r="L28" s="216"/>
      <c r="M28" s="216"/>
      <c r="N28" s="216"/>
      <c r="O28" s="216"/>
    </row>
    <row r="29" spans="1:15">
      <c r="A29" s="216" t="s">
        <v>387</v>
      </c>
      <c r="B29" s="216"/>
    </row>
    <row r="30" spans="1:15">
      <c r="A30" s="216" t="s">
        <v>388</v>
      </c>
      <c r="B30" s="216"/>
      <c r="C30" s="216"/>
      <c r="D30" s="216"/>
      <c r="E30" s="216"/>
      <c r="F30" s="216"/>
      <c r="G30" s="216"/>
      <c r="H30" s="216"/>
      <c r="I30" s="216"/>
      <c r="J30" s="216"/>
      <c r="K30" s="216"/>
    </row>
    <row r="31" spans="1:15">
      <c r="A31" s="216" t="s">
        <v>15</v>
      </c>
      <c r="B31" s="216"/>
    </row>
    <row r="32" spans="1:15">
      <c r="A32" s="216" t="s">
        <v>16</v>
      </c>
      <c r="B32" s="216"/>
    </row>
    <row r="33" spans="1:15">
      <c r="A33" s="216" t="s">
        <v>826</v>
      </c>
      <c r="B33" s="216"/>
    </row>
    <row r="34" spans="1:15">
      <c r="A34" s="216" t="s">
        <v>389</v>
      </c>
    </row>
    <row r="35" spans="1:15">
      <c r="A35" s="216" t="s">
        <v>390</v>
      </c>
    </row>
    <row r="36" spans="1:15">
      <c r="A36" s="216" t="s">
        <v>391</v>
      </c>
    </row>
    <row r="37" spans="1:15">
      <c r="A37" s="216" t="s">
        <v>392</v>
      </c>
    </row>
    <row r="38" spans="1:15">
      <c r="A38" s="216" t="s">
        <v>393</v>
      </c>
    </row>
    <row r="39" spans="1:15">
      <c r="A39" s="216" t="s">
        <v>394</v>
      </c>
    </row>
    <row r="40" spans="1:15">
      <c r="A40" s="216" t="s">
        <v>827</v>
      </c>
    </row>
    <row r="41" spans="1:15">
      <c r="A41" s="216" t="s">
        <v>331</v>
      </c>
    </row>
    <row r="42" spans="1:15">
      <c r="A42" s="216" t="s">
        <v>395</v>
      </c>
    </row>
    <row r="43" spans="1:15">
      <c r="A43" s="216" t="s">
        <v>396</v>
      </c>
    </row>
    <row r="44" spans="1:15">
      <c r="A44" s="216" t="s">
        <v>755</v>
      </c>
      <c r="B44" s="216"/>
      <c r="C44" s="216"/>
      <c r="D44" s="216"/>
      <c r="E44" s="216"/>
      <c r="F44" s="216"/>
      <c r="G44" s="216"/>
      <c r="H44" s="216"/>
      <c r="I44" s="216"/>
      <c r="J44" s="216"/>
      <c r="K44" s="216"/>
      <c r="L44" s="216"/>
      <c r="M44" s="216"/>
      <c r="N44" s="216"/>
      <c r="O44" s="216"/>
    </row>
    <row r="45" spans="1:15">
      <c r="A45" s="216" t="s">
        <v>756</v>
      </c>
      <c r="B45" s="216"/>
      <c r="C45" s="216"/>
      <c r="D45" s="216"/>
      <c r="E45" s="216"/>
      <c r="F45" s="216"/>
      <c r="G45" s="216"/>
      <c r="H45" s="216"/>
      <c r="I45" s="216"/>
      <c r="J45" s="216"/>
      <c r="K45" s="216"/>
      <c r="L45" s="216"/>
      <c r="M45" s="216"/>
      <c r="N45" s="216"/>
      <c r="O45" s="216"/>
    </row>
  </sheetData>
  <mergeCells count="25">
    <mergeCell ref="A3:O3"/>
    <mergeCell ref="E22:G22"/>
    <mergeCell ref="A17:E17"/>
    <mergeCell ref="A18:E18"/>
    <mergeCell ref="A19:E19"/>
    <mergeCell ref="A15:E15"/>
    <mergeCell ref="A13:O13"/>
    <mergeCell ref="F18:O20"/>
    <mergeCell ref="A22:D24"/>
    <mergeCell ref="L23:O23"/>
    <mergeCell ref="K16:O16"/>
    <mergeCell ref="L21:O21"/>
    <mergeCell ref="A21:D21"/>
    <mergeCell ref="A20:E20"/>
    <mergeCell ref="G15:J17"/>
    <mergeCell ref="E24:G24"/>
    <mergeCell ref="H23:J23"/>
    <mergeCell ref="H24:J24"/>
    <mergeCell ref="A16:E16"/>
    <mergeCell ref="H21:K21"/>
    <mergeCell ref="L24:O24"/>
    <mergeCell ref="E23:G23"/>
    <mergeCell ref="E21:G21"/>
    <mergeCell ref="L22:O22"/>
    <mergeCell ref="H22:J22"/>
  </mergeCells>
  <phoneticPr fontId="3"/>
  <pageMargins left="0.98425196850393704" right="0.55118110236220474" top="0.78740157480314965" bottom="0.78740157480314965" header="0.51181102362204722" footer="0.51181102362204722"/>
  <pageSetup paperSize="9" scale="94" orientation="portrait" blackAndWhite="1"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2"/>
  <sheetViews>
    <sheetView view="pageBreakPreview" zoomScaleNormal="100" zoomScaleSheetLayoutView="100" workbookViewId="0">
      <selection activeCell="E15" sqref="E15"/>
    </sheetView>
  </sheetViews>
  <sheetFormatPr defaultColWidth="9" defaultRowHeight="13.5"/>
  <cols>
    <col min="1" max="1" width="5.125" style="4" customWidth="1"/>
    <col min="2" max="2" width="12.625" style="4" bestFit="1" customWidth="1"/>
    <col min="3" max="3" width="20.5" style="4" bestFit="1" customWidth="1"/>
    <col min="4" max="4" width="20.5" style="4" customWidth="1"/>
    <col min="5" max="6" width="18.875" style="4" customWidth="1"/>
    <col min="7" max="7" width="14.125" style="4" customWidth="1"/>
    <col min="8" max="8" width="15.375" style="4" customWidth="1"/>
    <col min="9" max="9" width="12.625" style="4" customWidth="1"/>
    <col min="10" max="10" width="13.625" style="4" customWidth="1"/>
    <col min="11" max="11" width="38.5" style="4" bestFit="1" customWidth="1"/>
    <col min="12" max="12" width="12.25" style="4" customWidth="1"/>
    <col min="13" max="13" width="10.25" style="4" customWidth="1"/>
    <col min="14" max="14" width="10.125" style="4" customWidth="1"/>
    <col min="15" max="15" width="10" style="4" customWidth="1"/>
    <col min="16" max="16" width="9" style="273"/>
    <col min="17" max="17" width="13.25" style="4" bestFit="1" customWidth="1"/>
    <col min="18" max="18" width="20.125" style="4" bestFit="1" customWidth="1"/>
    <col min="19" max="16384" width="9" style="4"/>
  </cols>
  <sheetData>
    <row r="1" spans="1:18" ht="27" customHeight="1">
      <c r="A1" s="393" t="s">
        <v>698</v>
      </c>
    </row>
    <row r="2" spans="1:18" ht="40.5">
      <c r="A2" s="275" t="s">
        <v>463</v>
      </c>
      <c r="B2" s="275" t="s">
        <v>452</v>
      </c>
      <c r="C2" s="274" t="s">
        <v>768</v>
      </c>
      <c r="D2" s="274" t="s">
        <v>769</v>
      </c>
      <c r="E2" s="392" t="s">
        <v>767</v>
      </c>
      <c r="F2" s="274" t="s">
        <v>769</v>
      </c>
      <c r="G2" s="392" t="s">
        <v>555</v>
      </c>
      <c r="H2" s="392" t="s">
        <v>556</v>
      </c>
      <c r="I2" s="392" t="s">
        <v>557</v>
      </c>
      <c r="J2" s="275" t="s">
        <v>558</v>
      </c>
      <c r="K2" s="275" t="s">
        <v>559</v>
      </c>
      <c r="L2" s="276" t="s">
        <v>457</v>
      </c>
      <c r="M2" s="277" t="s">
        <v>695</v>
      </c>
      <c r="N2" s="277" t="s">
        <v>696</v>
      </c>
      <c r="O2" s="277" t="s">
        <v>697</v>
      </c>
      <c r="P2" s="284" t="s">
        <v>458</v>
      </c>
      <c r="Q2" s="284" t="s">
        <v>459</v>
      </c>
      <c r="R2" s="284" t="s">
        <v>460</v>
      </c>
    </row>
    <row r="3" spans="1:18">
      <c r="A3" s="282">
        <v>1</v>
      </c>
      <c r="B3" s="283" t="s">
        <v>497</v>
      </c>
      <c r="C3" s="453"/>
      <c r="D3" s="452" t="str">
        <f>CONCATENATE("令和",IF(YEAR(C3)-2018=1,"元",YEAR(C3)-2018),"年",MONTH(C3),"月",DAY(C3),"日")</f>
        <v>令和-118年1月0日</v>
      </c>
      <c r="E3" s="453"/>
      <c r="F3" s="452" t="str">
        <f>CONCATENATE("令和",IF(YEAR(E3)-2018=1,"元",YEAR(E3)-2018),"年",MONTH(E3),"月",DAY(E3),"日")</f>
        <v>令和-118年1月0日</v>
      </c>
      <c r="G3" s="395"/>
      <c r="H3" s="395"/>
      <c r="I3" s="278"/>
      <c r="J3" s="278"/>
      <c r="K3" s="395"/>
      <c r="L3" s="286" t="s">
        <v>493</v>
      </c>
      <c r="M3" s="279"/>
      <c r="N3" s="279"/>
      <c r="O3" s="279"/>
      <c r="P3" s="287" t="str">
        <f>IF(EXACT(L3,"S"),"昭和"," ")</f>
        <v>昭和</v>
      </c>
      <c r="Q3" s="285" t="str">
        <f>TEXT(L3&amp;M3&amp;"/"&amp;N3&amp;"/"&amp;O3,"YYYY/M/D")</f>
        <v>S//</v>
      </c>
      <c r="R3" s="480" t="str">
        <f>TEXT(Q3,"gggge年m月d日")</f>
        <v>S//</v>
      </c>
    </row>
    <row r="4" spans="1:18">
      <c r="A4" s="282">
        <v>2</v>
      </c>
      <c r="B4" s="283" t="s">
        <v>500</v>
      </c>
      <c r="C4" s="453"/>
      <c r="D4" s="452" t="str">
        <f t="shared" ref="D4:D42" si="0">CONCATENATE("令和",IF(YEAR(C4)-2018=1,"元",YEAR(C4)-2018),"年",MONTH(C4),"月",DAY(C4),"日")</f>
        <v>令和-118年1月0日</v>
      </c>
      <c r="E4" s="453"/>
      <c r="F4" s="452" t="str">
        <f t="shared" ref="F4:F42" si="1">CONCATENATE("令和",IF(YEAR(E4)-2018=1,"元",YEAR(E4)-2018),"年",MONTH(E4),"月",DAY(E4),"日")</f>
        <v>令和-118年1月0日</v>
      </c>
      <c r="G4" s="278"/>
      <c r="H4" s="278"/>
      <c r="I4" s="278"/>
      <c r="J4" s="278"/>
      <c r="K4" s="395"/>
      <c r="L4" s="286" t="s">
        <v>493</v>
      </c>
      <c r="M4" s="279"/>
      <c r="N4" s="279"/>
      <c r="O4" s="279"/>
      <c r="P4" s="287" t="str">
        <f t="shared" ref="P4:P42" si="2">IF(EXACT(L4,"S"),"昭和"," ")</f>
        <v>昭和</v>
      </c>
      <c r="Q4" s="285" t="str">
        <f>TEXT(L4&amp;M4&amp;"/"&amp;N4&amp;"/"&amp;O4,"YYYY/M/D")</f>
        <v>S//</v>
      </c>
      <c r="R4" s="480" t="str">
        <f t="shared" ref="R4:R42" si="3">TEXT(Q4,"gggge年m月d日")</f>
        <v>S//</v>
      </c>
    </row>
    <row r="5" spans="1:18">
      <c r="A5" s="282">
        <v>3</v>
      </c>
      <c r="B5" s="283" t="s">
        <v>499</v>
      </c>
      <c r="C5" s="453"/>
      <c r="D5" s="452" t="str">
        <f t="shared" si="0"/>
        <v>令和-118年1月0日</v>
      </c>
      <c r="E5" s="453"/>
      <c r="F5" s="452" t="str">
        <f t="shared" si="1"/>
        <v>令和-118年1月0日</v>
      </c>
      <c r="G5" s="278"/>
      <c r="H5" s="278"/>
      <c r="I5" s="278"/>
      <c r="J5" s="278"/>
      <c r="K5" s="395"/>
      <c r="L5" s="286" t="s">
        <v>493</v>
      </c>
      <c r="M5" s="279"/>
      <c r="N5" s="279"/>
      <c r="O5" s="279"/>
      <c r="P5" s="287" t="str">
        <f t="shared" si="2"/>
        <v>昭和</v>
      </c>
      <c r="Q5" s="285" t="str">
        <f t="shared" ref="Q5:Q42" si="4">TEXT(L5&amp;M5&amp;"/"&amp;N5&amp;"/"&amp;O5,"YYYY/M/D")</f>
        <v>S//</v>
      </c>
      <c r="R5" s="480" t="str">
        <f t="shared" si="3"/>
        <v>S//</v>
      </c>
    </row>
    <row r="6" spans="1:18">
      <c r="A6" s="282">
        <v>4</v>
      </c>
      <c r="B6" s="283" t="s">
        <v>501</v>
      </c>
      <c r="C6" s="453"/>
      <c r="D6" s="452" t="str">
        <f t="shared" si="0"/>
        <v>令和-118年1月0日</v>
      </c>
      <c r="E6" s="453"/>
      <c r="F6" s="452" t="str">
        <f t="shared" si="1"/>
        <v>令和-118年1月0日</v>
      </c>
      <c r="G6" s="278"/>
      <c r="H6" s="278"/>
      <c r="I6" s="278"/>
      <c r="J6" s="278"/>
      <c r="K6" s="395"/>
      <c r="L6" s="286" t="s">
        <v>493</v>
      </c>
      <c r="M6" s="279"/>
      <c r="N6" s="279"/>
      <c r="O6" s="279"/>
      <c r="P6" s="287" t="str">
        <f t="shared" si="2"/>
        <v>昭和</v>
      </c>
      <c r="Q6" s="285" t="str">
        <f t="shared" si="4"/>
        <v>S//</v>
      </c>
      <c r="R6" s="480" t="str">
        <f t="shared" si="3"/>
        <v>S//</v>
      </c>
    </row>
    <row r="7" spans="1:18">
      <c r="A7" s="282">
        <v>5</v>
      </c>
      <c r="B7" s="283" t="s">
        <v>502</v>
      </c>
      <c r="C7" s="453"/>
      <c r="D7" s="452" t="str">
        <f t="shared" si="0"/>
        <v>令和-118年1月0日</v>
      </c>
      <c r="E7" s="453"/>
      <c r="F7" s="452" t="str">
        <f t="shared" si="1"/>
        <v>令和-118年1月0日</v>
      </c>
      <c r="G7" s="278"/>
      <c r="H7" s="278"/>
      <c r="I7" s="278"/>
      <c r="J7" s="278"/>
      <c r="K7" s="395"/>
      <c r="L7" s="286" t="s">
        <v>493</v>
      </c>
      <c r="M7" s="279"/>
      <c r="N7" s="279"/>
      <c r="O7" s="279"/>
      <c r="P7" s="287" t="str">
        <f t="shared" si="2"/>
        <v>昭和</v>
      </c>
      <c r="Q7" s="285" t="str">
        <f t="shared" si="4"/>
        <v>S//</v>
      </c>
      <c r="R7" s="480" t="str">
        <f t="shared" si="3"/>
        <v>S//</v>
      </c>
    </row>
    <row r="8" spans="1:18">
      <c r="A8" s="282">
        <v>6</v>
      </c>
      <c r="B8" s="283" t="s">
        <v>503</v>
      </c>
      <c r="C8" s="453"/>
      <c r="D8" s="452" t="str">
        <f t="shared" si="0"/>
        <v>令和-118年1月0日</v>
      </c>
      <c r="E8" s="453"/>
      <c r="F8" s="452" t="str">
        <f t="shared" si="1"/>
        <v>令和-118年1月0日</v>
      </c>
      <c r="G8" s="278"/>
      <c r="H8" s="278"/>
      <c r="I8" s="278"/>
      <c r="J8" s="278"/>
      <c r="K8" s="395"/>
      <c r="L8" s="286" t="s">
        <v>493</v>
      </c>
      <c r="M8" s="279"/>
      <c r="N8" s="279"/>
      <c r="O8" s="279"/>
      <c r="P8" s="287" t="str">
        <f t="shared" si="2"/>
        <v>昭和</v>
      </c>
      <c r="Q8" s="285" t="str">
        <f t="shared" si="4"/>
        <v>S//</v>
      </c>
      <c r="R8" s="480" t="str">
        <f t="shared" si="3"/>
        <v>S//</v>
      </c>
    </row>
    <row r="9" spans="1:18">
      <c r="A9" s="282">
        <v>7</v>
      </c>
      <c r="B9" s="283" t="s">
        <v>504</v>
      </c>
      <c r="C9" s="453"/>
      <c r="D9" s="452" t="str">
        <f t="shared" si="0"/>
        <v>令和-118年1月0日</v>
      </c>
      <c r="E9" s="453"/>
      <c r="F9" s="452" t="str">
        <f t="shared" si="1"/>
        <v>令和-118年1月0日</v>
      </c>
      <c r="G9" s="278"/>
      <c r="H9" s="278"/>
      <c r="I9" s="278"/>
      <c r="J9" s="278"/>
      <c r="K9" s="395"/>
      <c r="L9" s="286" t="s">
        <v>493</v>
      </c>
      <c r="M9" s="279"/>
      <c r="N9" s="279"/>
      <c r="O9" s="279"/>
      <c r="P9" s="287" t="str">
        <f t="shared" si="2"/>
        <v>昭和</v>
      </c>
      <c r="Q9" s="285" t="str">
        <f t="shared" si="4"/>
        <v>S//</v>
      </c>
      <c r="R9" s="480" t="str">
        <f t="shared" si="3"/>
        <v>S//</v>
      </c>
    </row>
    <row r="10" spans="1:18">
      <c r="A10" s="282">
        <v>8</v>
      </c>
      <c r="B10" s="283" t="s">
        <v>505</v>
      </c>
      <c r="C10" s="453"/>
      <c r="D10" s="452" t="str">
        <f t="shared" si="0"/>
        <v>令和-118年1月0日</v>
      </c>
      <c r="E10" s="453"/>
      <c r="F10" s="452" t="str">
        <f t="shared" si="1"/>
        <v>令和-118年1月0日</v>
      </c>
      <c r="G10" s="278"/>
      <c r="H10" s="278"/>
      <c r="I10" s="278"/>
      <c r="J10" s="278"/>
      <c r="K10" s="395"/>
      <c r="L10" s="286" t="s">
        <v>493</v>
      </c>
      <c r="M10" s="279"/>
      <c r="N10" s="279"/>
      <c r="O10" s="279"/>
      <c r="P10" s="287" t="str">
        <f t="shared" si="2"/>
        <v>昭和</v>
      </c>
      <c r="Q10" s="285" t="str">
        <f t="shared" si="4"/>
        <v>S//</v>
      </c>
      <c r="R10" s="480" t="str">
        <f t="shared" si="3"/>
        <v>S//</v>
      </c>
    </row>
    <row r="11" spans="1:18">
      <c r="A11" s="282">
        <v>9</v>
      </c>
      <c r="B11" s="283" t="s">
        <v>506</v>
      </c>
      <c r="C11" s="453"/>
      <c r="D11" s="452" t="str">
        <f t="shared" si="0"/>
        <v>令和-118年1月0日</v>
      </c>
      <c r="E11" s="453"/>
      <c r="F11" s="452" t="str">
        <f t="shared" si="1"/>
        <v>令和-118年1月0日</v>
      </c>
      <c r="G11" s="278"/>
      <c r="H11" s="278"/>
      <c r="I11" s="278"/>
      <c r="J11" s="278"/>
      <c r="K11" s="395"/>
      <c r="L11" s="286" t="s">
        <v>493</v>
      </c>
      <c r="M11" s="279"/>
      <c r="N11" s="279"/>
      <c r="O11" s="279"/>
      <c r="P11" s="287" t="str">
        <f t="shared" si="2"/>
        <v>昭和</v>
      </c>
      <c r="Q11" s="285" t="str">
        <f t="shared" si="4"/>
        <v>S//</v>
      </c>
      <c r="R11" s="480" t="str">
        <f t="shared" si="3"/>
        <v>S//</v>
      </c>
    </row>
    <row r="12" spans="1:18">
      <c r="A12" s="282">
        <v>10</v>
      </c>
      <c r="B12" s="283" t="s">
        <v>507</v>
      </c>
      <c r="C12" s="453"/>
      <c r="D12" s="452" t="str">
        <f t="shared" si="0"/>
        <v>令和-118年1月0日</v>
      </c>
      <c r="E12" s="453"/>
      <c r="F12" s="452" t="str">
        <f t="shared" si="1"/>
        <v>令和-118年1月0日</v>
      </c>
      <c r="G12" s="278"/>
      <c r="H12" s="278"/>
      <c r="I12" s="278"/>
      <c r="J12" s="278"/>
      <c r="K12" s="395"/>
      <c r="L12" s="286" t="s">
        <v>493</v>
      </c>
      <c r="M12" s="279"/>
      <c r="N12" s="279"/>
      <c r="O12" s="279"/>
      <c r="P12" s="287" t="str">
        <f t="shared" si="2"/>
        <v>昭和</v>
      </c>
      <c r="Q12" s="285" t="str">
        <f t="shared" si="4"/>
        <v>S//</v>
      </c>
      <c r="R12" s="480" t="str">
        <f t="shared" si="3"/>
        <v>S//</v>
      </c>
    </row>
    <row r="13" spans="1:18">
      <c r="A13" s="282">
        <v>11</v>
      </c>
      <c r="B13" s="283" t="s">
        <v>234</v>
      </c>
      <c r="C13" s="453"/>
      <c r="D13" s="452" t="str">
        <f t="shared" si="0"/>
        <v>令和-118年1月0日</v>
      </c>
      <c r="E13" s="453"/>
      <c r="F13" s="452" t="str">
        <f t="shared" si="1"/>
        <v>令和-118年1月0日</v>
      </c>
      <c r="G13" s="278"/>
      <c r="H13" s="278"/>
      <c r="I13" s="278"/>
      <c r="J13" s="278"/>
      <c r="K13" s="395"/>
      <c r="L13" s="286" t="s">
        <v>493</v>
      </c>
      <c r="M13" s="279"/>
      <c r="N13" s="279"/>
      <c r="O13" s="279"/>
      <c r="P13" s="287" t="str">
        <f t="shared" si="2"/>
        <v>昭和</v>
      </c>
      <c r="Q13" s="285" t="str">
        <f t="shared" si="4"/>
        <v>S//</v>
      </c>
      <c r="R13" s="480" t="str">
        <f t="shared" si="3"/>
        <v>S//</v>
      </c>
    </row>
    <row r="14" spans="1:18">
      <c r="A14" s="282">
        <v>12</v>
      </c>
      <c r="B14" s="283" t="s">
        <v>236</v>
      </c>
      <c r="C14" s="453"/>
      <c r="D14" s="452" t="str">
        <f t="shared" si="0"/>
        <v>令和-118年1月0日</v>
      </c>
      <c r="E14" s="453"/>
      <c r="F14" s="452" t="str">
        <f t="shared" si="1"/>
        <v>令和-118年1月0日</v>
      </c>
      <c r="G14" s="278"/>
      <c r="H14" s="278"/>
      <c r="I14" s="278"/>
      <c r="J14" s="278"/>
      <c r="K14" s="395"/>
      <c r="L14" s="286" t="s">
        <v>493</v>
      </c>
      <c r="M14" s="279"/>
      <c r="N14" s="279"/>
      <c r="O14" s="279"/>
      <c r="P14" s="287" t="str">
        <f t="shared" si="2"/>
        <v>昭和</v>
      </c>
      <c r="Q14" s="285" t="str">
        <f t="shared" si="4"/>
        <v>S//</v>
      </c>
      <c r="R14" s="480" t="str">
        <f t="shared" si="3"/>
        <v>S//</v>
      </c>
    </row>
    <row r="15" spans="1:18">
      <c r="A15" s="282">
        <v>13</v>
      </c>
      <c r="B15" s="283" t="s">
        <v>235</v>
      </c>
      <c r="C15" s="453"/>
      <c r="D15" s="452" t="str">
        <f t="shared" si="0"/>
        <v>令和-118年1月0日</v>
      </c>
      <c r="E15" s="453"/>
      <c r="F15" s="452" t="str">
        <f t="shared" si="1"/>
        <v>令和-118年1月0日</v>
      </c>
      <c r="G15" s="278"/>
      <c r="H15" s="278"/>
      <c r="I15" s="278"/>
      <c r="J15" s="278"/>
      <c r="K15" s="395"/>
      <c r="L15" s="286" t="s">
        <v>493</v>
      </c>
      <c r="M15" s="279"/>
      <c r="N15" s="279"/>
      <c r="O15" s="279"/>
      <c r="P15" s="287" t="str">
        <f t="shared" si="2"/>
        <v>昭和</v>
      </c>
      <c r="Q15" s="285" t="str">
        <f t="shared" si="4"/>
        <v>S//</v>
      </c>
      <c r="R15" s="480" t="str">
        <f t="shared" si="3"/>
        <v>S//</v>
      </c>
    </row>
    <row r="16" spans="1:18">
      <c r="A16" s="282">
        <v>14</v>
      </c>
      <c r="B16" s="283" t="s">
        <v>453</v>
      </c>
      <c r="C16" s="453"/>
      <c r="D16" s="452" t="str">
        <f t="shared" si="0"/>
        <v>令和-118年1月0日</v>
      </c>
      <c r="E16" s="453"/>
      <c r="F16" s="452" t="str">
        <f t="shared" si="1"/>
        <v>令和-118年1月0日</v>
      </c>
      <c r="G16" s="278"/>
      <c r="H16" s="278"/>
      <c r="I16" s="278"/>
      <c r="J16" s="278"/>
      <c r="K16" s="395"/>
      <c r="L16" s="286" t="s">
        <v>493</v>
      </c>
      <c r="M16" s="279"/>
      <c r="N16" s="279"/>
      <c r="O16" s="279"/>
      <c r="P16" s="287" t="str">
        <f t="shared" si="2"/>
        <v>昭和</v>
      </c>
      <c r="Q16" s="285" t="str">
        <f t="shared" si="4"/>
        <v>S//</v>
      </c>
      <c r="R16" s="480" t="str">
        <f t="shared" si="3"/>
        <v>S//</v>
      </c>
    </row>
    <row r="17" spans="1:18">
      <c r="A17" s="282">
        <v>15</v>
      </c>
      <c r="B17" s="283" t="s">
        <v>218</v>
      </c>
      <c r="C17" s="453"/>
      <c r="D17" s="452" t="str">
        <f t="shared" si="0"/>
        <v>令和-118年1月0日</v>
      </c>
      <c r="E17" s="453"/>
      <c r="F17" s="452" t="str">
        <f t="shared" si="1"/>
        <v>令和-118年1月0日</v>
      </c>
      <c r="G17" s="278"/>
      <c r="H17" s="278"/>
      <c r="I17" s="278"/>
      <c r="J17" s="278"/>
      <c r="K17" s="395"/>
      <c r="L17" s="286" t="s">
        <v>493</v>
      </c>
      <c r="M17" s="279"/>
      <c r="N17" s="279"/>
      <c r="O17" s="279"/>
      <c r="P17" s="287" t="str">
        <f t="shared" si="2"/>
        <v>昭和</v>
      </c>
      <c r="Q17" s="285" t="str">
        <f t="shared" si="4"/>
        <v>S//</v>
      </c>
      <c r="R17" s="480" t="str">
        <f t="shared" si="3"/>
        <v>S//</v>
      </c>
    </row>
    <row r="18" spans="1:18">
      <c r="A18" s="282">
        <v>16</v>
      </c>
      <c r="B18" s="283" t="s">
        <v>454</v>
      </c>
      <c r="C18" s="453"/>
      <c r="D18" s="452" t="str">
        <f t="shared" si="0"/>
        <v>令和-118年1月0日</v>
      </c>
      <c r="E18" s="453"/>
      <c r="F18" s="452" t="str">
        <f t="shared" si="1"/>
        <v>令和-118年1月0日</v>
      </c>
      <c r="G18" s="278"/>
      <c r="H18" s="278"/>
      <c r="I18" s="278"/>
      <c r="J18" s="278"/>
      <c r="K18" s="395"/>
      <c r="L18" s="286" t="s">
        <v>493</v>
      </c>
      <c r="M18" s="279"/>
      <c r="N18" s="279"/>
      <c r="O18" s="279"/>
      <c r="P18" s="287" t="str">
        <f t="shared" si="2"/>
        <v>昭和</v>
      </c>
      <c r="Q18" s="285" t="str">
        <f t="shared" si="4"/>
        <v>S//</v>
      </c>
      <c r="R18" s="480" t="str">
        <f t="shared" si="3"/>
        <v>S//</v>
      </c>
    </row>
    <row r="19" spans="1:18">
      <c r="A19" s="282">
        <v>17</v>
      </c>
      <c r="B19" s="4" t="s">
        <v>410</v>
      </c>
      <c r="C19" s="453"/>
      <c r="D19" s="452" t="str">
        <f t="shared" si="0"/>
        <v>令和-118年1月0日</v>
      </c>
      <c r="E19" s="453"/>
      <c r="F19" s="452" t="str">
        <f t="shared" si="1"/>
        <v>令和-118年1月0日</v>
      </c>
      <c r="G19" s="278"/>
      <c r="H19" s="278"/>
      <c r="I19" s="278"/>
      <c r="J19" s="278"/>
      <c r="K19" s="395"/>
      <c r="L19" s="286" t="s">
        <v>493</v>
      </c>
      <c r="M19" s="279"/>
      <c r="N19" s="279"/>
      <c r="O19" s="279"/>
      <c r="P19" s="287" t="str">
        <f t="shared" si="2"/>
        <v>昭和</v>
      </c>
      <c r="Q19" s="285" t="str">
        <f t="shared" si="4"/>
        <v>S//</v>
      </c>
      <c r="R19" s="480" t="str">
        <f t="shared" si="3"/>
        <v>S//</v>
      </c>
    </row>
    <row r="20" spans="1:18">
      <c r="A20" s="282">
        <v>18</v>
      </c>
      <c r="B20" s="283" t="s">
        <v>219</v>
      </c>
      <c r="C20" s="453"/>
      <c r="D20" s="452" t="str">
        <f t="shared" si="0"/>
        <v>令和-118年1月0日</v>
      </c>
      <c r="E20" s="453"/>
      <c r="F20" s="452" t="str">
        <f t="shared" si="1"/>
        <v>令和-118年1月0日</v>
      </c>
      <c r="G20" s="278"/>
      <c r="H20" s="278"/>
      <c r="I20" s="278"/>
      <c r="J20" s="278"/>
      <c r="K20" s="395"/>
      <c r="L20" s="286" t="s">
        <v>493</v>
      </c>
      <c r="M20" s="279"/>
      <c r="N20" s="279"/>
      <c r="O20" s="279"/>
      <c r="P20" s="287" t="str">
        <f t="shared" si="2"/>
        <v>昭和</v>
      </c>
      <c r="Q20" s="285" t="str">
        <f t="shared" si="4"/>
        <v>S//</v>
      </c>
      <c r="R20" s="480" t="str">
        <f t="shared" si="3"/>
        <v>S//</v>
      </c>
    </row>
    <row r="21" spans="1:18">
      <c r="A21" s="282">
        <v>19</v>
      </c>
      <c r="B21" s="283" t="s">
        <v>242</v>
      </c>
      <c r="C21" s="453"/>
      <c r="D21" s="452" t="str">
        <f t="shared" si="0"/>
        <v>令和-118年1月0日</v>
      </c>
      <c r="E21" s="453"/>
      <c r="F21" s="452" t="str">
        <f t="shared" si="1"/>
        <v>令和-118年1月0日</v>
      </c>
      <c r="G21" s="278"/>
      <c r="H21" s="278"/>
      <c r="I21" s="278"/>
      <c r="J21" s="278"/>
      <c r="K21" s="395"/>
      <c r="L21" s="286" t="s">
        <v>493</v>
      </c>
      <c r="M21" s="279"/>
      <c r="N21" s="279"/>
      <c r="O21" s="279"/>
      <c r="P21" s="287" t="str">
        <f t="shared" si="2"/>
        <v>昭和</v>
      </c>
      <c r="Q21" s="285" t="str">
        <f t="shared" si="4"/>
        <v>S//</v>
      </c>
      <c r="R21" s="480" t="str">
        <f t="shared" si="3"/>
        <v>S//</v>
      </c>
    </row>
    <row r="22" spans="1:18">
      <c r="A22" s="282">
        <v>20</v>
      </c>
      <c r="B22" s="283" t="s">
        <v>237</v>
      </c>
      <c r="C22" s="453"/>
      <c r="D22" s="452" t="str">
        <f t="shared" si="0"/>
        <v>令和-118年1月0日</v>
      </c>
      <c r="E22" s="453"/>
      <c r="F22" s="452" t="str">
        <f t="shared" si="1"/>
        <v>令和-118年1月0日</v>
      </c>
      <c r="G22" s="278"/>
      <c r="H22" s="278"/>
      <c r="I22" s="278"/>
      <c r="J22" s="278"/>
      <c r="K22" s="395"/>
      <c r="L22" s="286" t="s">
        <v>493</v>
      </c>
      <c r="M22" s="279"/>
      <c r="N22" s="279"/>
      <c r="O22" s="279"/>
      <c r="P22" s="287" t="str">
        <f t="shared" si="2"/>
        <v>昭和</v>
      </c>
      <c r="Q22" s="285" t="str">
        <f t="shared" si="4"/>
        <v>S//</v>
      </c>
      <c r="R22" s="480" t="str">
        <f t="shared" si="3"/>
        <v>S//</v>
      </c>
    </row>
    <row r="23" spans="1:18">
      <c r="A23" s="282">
        <v>21</v>
      </c>
      <c r="B23" s="283" t="s">
        <v>220</v>
      </c>
      <c r="C23" s="453"/>
      <c r="D23" s="452" t="str">
        <f t="shared" si="0"/>
        <v>令和-118年1月0日</v>
      </c>
      <c r="E23" s="453"/>
      <c r="F23" s="452" t="str">
        <f t="shared" si="1"/>
        <v>令和-118年1月0日</v>
      </c>
      <c r="G23" s="278"/>
      <c r="H23" s="278"/>
      <c r="I23" s="278"/>
      <c r="J23" s="278"/>
      <c r="K23" s="395"/>
      <c r="L23" s="286" t="s">
        <v>493</v>
      </c>
      <c r="M23" s="279"/>
      <c r="N23" s="279"/>
      <c r="O23" s="279"/>
      <c r="P23" s="287" t="str">
        <f t="shared" si="2"/>
        <v>昭和</v>
      </c>
      <c r="Q23" s="285" t="str">
        <f t="shared" si="4"/>
        <v>S//</v>
      </c>
      <c r="R23" s="480" t="str">
        <f t="shared" si="3"/>
        <v>S//</v>
      </c>
    </row>
    <row r="24" spans="1:18">
      <c r="A24" s="282">
        <v>22</v>
      </c>
      <c r="B24" s="283" t="s">
        <v>221</v>
      </c>
      <c r="C24" s="453"/>
      <c r="D24" s="452" t="str">
        <f t="shared" si="0"/>
        <v>令和-118年1月0日</v>
      </c>
      <c r="E24" s="453"/>
      <c r="F24" s="452" t="str">
        <f t="shared" si="1"/>
        <v>令和-118年1月0日</v>
      </c>
      <c r="G24" s="278"/>
      <c r="H24" s="278"/>
      <c r="I24" s="278"/>
      <c r="J24" s="278"/>
      <c r="K24" s="395"/>
      <c r="L24" s="286" t="s">
        <v>493</v>
      </c>
      <c r="M24" s="279"/>
      <c r="N24" s="279"/>
      <c r="O24" s="279"/>
      <c r="P24" s="287" t="str">
        <f t="shared" si="2"/>
        <v>昭和</v>
      </c>
      <c r="Q24" s="285" t="str">
        <f t="shared" si="4"/>
        <v>S//</v>
      </c>
      <c r="R24" s="480" t="str">
        <f t="shared" si="3"/>
        <v>S//</v>
      </c>
    </row>
    <row r="25" spans="1:18">
      <c r="A25" s="282">
        <v>23</v>
      </c>
      <c r="B25" s="283" t="s">
        <v>238</v>
      </c>
      <c r="C25" s="453"/>
      <c r="D25" s="452" t="str">
        <f t="shared" si="0"/>
        <v>令和-118年1月0日</v>
      </c>
      <c r="E25" s="453"/>
      <c r="F25" s="452" t="str">
        <f t="shared" si="1"/>
        <v>令和-118年1月0日</v>
      </c>
      <c r="G25" s="278"/>
      <c r="H25" s="278"/>
      <c r="I25" s="278"/>
      <c r="J25" s="278"/>
      <c r="K25" s="395"/>
      <c r="L25" s="286" t="s">
        <v>493</v>
      </c>
      <c r="M25" s="279"/>
      <c r="N25" s="279"/>
      <c r="O25" s="279"/>
      <c r="P25" s="287" t="str">
        <f t="shared" si="2"/>
        <v>昭和</v>
      </c>
      <c r="Q25" s="285" t="str">
        <f t="shared" si="4"/>
        <v>S//</v>
      </c>
      <c r="R25" s="480" t="str">
        <f t="shared" si="3"/>
        <v>S//</v>
      </c>
    </row>
    <row r="26" spans="1:18">
      <c r="A26" s="282">
        <v>24</v>
      </c>
      <c r="B26" s="283" t="s">
        <v>222</v>
      </c>
      <c r="C26" s="453"/>
      <c r="D26" s="452" t="str">
        <f t="shared" si="0"/>
        <v>令和-118年1月0日</v>
      </c>
      <c r="E26" s="453"/>
      <c r="F26" s="452" t="str">
        <f t="shared" si="1"/>
        <v>令和-118年1月0日</v>
      </c>
      <c r="G26" s="278"/>
      <c r="H26" s="278"/>
      <c r="I26" s="278"/>
      <c r="J26" s="278"/>
      <c r="K26" s="395"/>
      <c r="L26" s="286" t="s">
        <v>493</v>
      </c>
      <c r="M26" s="279"/>
      <c r="N26" s="279"/>
      <c r="O26" s="279"/>
      <c r="P26" s="287" t="str">
        <f t="shared" si="2"/>
        <v>昭和</v>
      </c>
      <c r="Q26" s="285" t="str">
        <f t="shared" si="4"/>
        <v>S//</v>
      </c>
      <c r="R26" s="480" t="str">
        <f t="shared" si="3"/>
        <v>S//</v>
      </c>
    </row>
    <row r="27" spans="1:18">
      <c r="A27" s="282">
        <v>25</v>
      </c>
      <c r="B27" s="283" t="s">
        <v>223</v>
      </c>
      <c r="C27" s="453"/>
      <c r="D27" s="452" t="str">
        <f t="shared" si="0"/>
        <v>令和-118年1月0日</v>
      </c>
      <c r="E27" s="453"/>
      <c r="F27" s="452" t="str">
        <f t="shared" si="1"/>
        <v>令和-118年1月0日</v>
      </c>
      <c r="G27" s="278"/>
      <c r="H27" s="278"/>
      <c r="I27" s="278"/>
      <c r="J27" s="278"/>
      <c r="K27" s="395"/>
      <c r="L27" s="286" t="s">
        <v>493</v>
      </c>
      <c r="M27" s="279"/>
      <c r="N27" s="279"/>
      <c r="O27" s="279"/>
      <c r="P27" s="287" t="str">
        <f t="shared" si="2"/>
        <v>昭和</v>
      </c>
      <c r="Q27" s="285" t="str">
        <f t="shared" si="4"/>
        <v>S//</v>
      </c>
      <c r="R27" s="480" t="str">
        <f t="shared" si="3"/>
        <v>S//</v>
      </c>
    </row>
    <row r="28" spans="1:18">
      <c r="A28" s="282">
        <v>26</v>
      </c>
      <c r="B28" s="283" t="s">
        <v>224</v>
      </c>
      <c r="C28" s="453"/>
      <c r="D28" s="452" t="str">
        <f t="shared" si="0"/>
        <v>令和-118年1月0日</v>
      </c>
      <c r="E28" s="453"/>
      <c r="F28" s="452" t="str">
        <f t="shared" si="1"/>
        <v>令和-118年1月0日</v>
      </c>
      <c r="G28" s="278"/>
      <c r="H28" s="278"/>
      <c r="I28" s="278"/>
      <c r="J28" s="278"/>
      <c r="K28" s="395"/>
      <c r="L28" s="286" t="s">
        <v>493</v>
      </c>
      <c r="M28" s="279"/>
      <c r="N28" s="279"/>
      <c r="O28" s="279"/>
      <c r="P28" s="287" t="str">
        <f t="shared" si="2"/>
        <v>昭和</v>
      </c>
      <c r="Q28" s="285" t="str">
        <f t="shared" si="4"/>
        <v>S//</v>
      </c>
      <c r="R28" s="480" t="str">
        <f t="shared" si="3"/>
        <v>S//</v>
      </c>
    </row>
    <row r="29" spans="1:18">
      <c r="A29" s="282">
        <v>27</v>
      </c>
      <c r="B29" s="283" t="s">
        <v>230</v>
      </c>
      <c r="C29" s="453"/>
      <c r="D29" s="452" t="str">
        <f t="shared" si="0"/>
        <v>令和-118年1月0日</v>
      </c>
      <c r="E29" s="453"/>
      <c r="F29" s="452" t="str">
        <f t="shared" si="1"/>
        <v>令和-118年1月0日</v>
      </c>
      <c r="G29" s="278"/>
      <c r="H29" s="278"/>
      <c r="I29" s="278"/>
      <c r="J29" s="278"/>
      <c r="K29" s="395"/>
      <c r="L29" s="286" t="s">
        <v>493</v>
      </c>
      <c r="M29" s="279"/>
      <c r="N29" s="279"/>
      <c r="O29" s="279"/>
      <c r="P29" s="287" t="str">
        <f t="shared" si="2"/>
        <v>昭和</v>
      </c>
      <c r="Q29" s="285" t="str">
        <f t="shared" si="4"/>
        <v>S//</v>
      </c>
      <c r="R29" s="480" t="str">
        <f t="shared" si="3"/>
        <v>S//</v>
      </c>
    </row>
    <row r="30" spans="1:18">
      <c r="A30" s="282">
        <v>28</v>
      </c>
      <c r="B30" s="283" t="s">
        <v>231</v>
      </c>
      <c r="C30" s="453"/>
      <c r="D30" s="452" t="str">
        <f t="shared" si="0"/>
        <v>令和-118年1月0日</v>
      </c>
      <c r="E30" s="453"/>
      <c r="F30" s="452" t="str">
        <f t="shared" si="1"/>
        <v>令和-118年1月0日</v>
      </c>
      <c r="G30" s="278"/>
      <c r="H30" s="278"/>
      <c r="I30" s="278"/>
      <c r="J30" s="278"/>
      <c r="K30" s="395"/>
      <c r="L30" s="286" t="s">
        <v>493</v>
      </c>
      <c r="M30" s="279"/>
      <c r="N30" s="279"/>
      <c r="O30" s="279"/>
      <c r="P30" s="287" t="str">
        <f t="shared" si="2"/>
        <v>昭和</v>
      </c>
      <c r="Q30" s="285" t="str">
        <f t="shared" si="4"/>
        <v>S//</v>
      </c>
      <c r="R30" s="480" t="str">
        <f t="shared" si="3"/>
        <v>S//</v>
      </c>
    </row>
    <row r="31" spans="1:18">
      <c r="A31" s="282">
        <v>29</v>
      </c>
      <c r="B31" s="283" t="s">
        <v>232</v>
      </c>
      <c r="C31" s="453"/>
      <c r="D31" s="452" t="str">
        <f t="shared" si="0"/>
        <v>令和-118年1月0日</v>
      </c>
      <c r="E31" s="453"/>
      <c r="F31" s="452" t="str">
        <f t="shared" si="1"/>
        <v>令和-118年1月0日</v>
      </c>
      <c r="G31" s="278"/>
      <c r="H31" s="278"/>
      <c r="I31" s="278"/>
      <c r="J31" s="278"/>
      <c r="K31" s="395"/>
      <c r="L31" s="286" t="s">
        <v>493</v>
      </c>
      <c r="M31" s="279"/>
      <c r="N31" s="279"/>
      <c r="O31" s="279"/>
      <c r="P31" s="287" t="str">
        <f t="shared" si="2"/>
        <v>昭和</v>
      </c>
      <c r="Q31" s="285" t="str">
        <f t="shared" si="4"/>
        <v>S//</v>
      </c>
      <c r="R31" s="480" t="str">
        <f t="shared" si="3"/>
        <v>S//</v>
      </c>
    </row>
    <row r="32" spans="1:18">
      <c r="A32" s="282">
        <v>30</v>
      </c>
      <c r="B32" s="283" t="s">
        <v>233</v>
      </c>
      <c r="C32" s="453"/>
      <c r="D32" s="452" t="str">
        <f t="shared" si="0"/>
        <v>令和-118年1月0日</v>
      </c>
      <c r="E32" s="453"/>
      <c r="F32" s="452" t="str">
        <f t="shared" si="1"/>
        <v>令和-118年1月0日</v>
      </c>
      <c r="G32" s="278"/>
      <c r="H32" s="278"/>
      <c r="I32" s="278"/>
      <c r="J32" s="278"/>
      <c r="K32" s="395"/>
      <c r="L32" s="286" t="s">
        <v>493</v>
      </c>
      <c r="M32" s="279"/>
      <c r="N32" s="279"/>
      <c r="O32" s="279"/>
      <c r="P32" s="287" t="str">
        <f t="shared" si="2"/>
        <v>昭和</v>
      </c>
      <c r="Q32" s="285" t="str">
        <f t="shared" si="4"/>
        <v>S//</v>
      </c>
      <c r="R32" s="480" t="str">
        <f t="shared" si="3"/>
        <v>S//</v>
      </c>
    </row>
    <row r="33" spans="1:18">
      <c r="A33" s="282">
        <v>31</v>
      </c>
      <c r="B33" s="283" t="s">
        <v>239</v>
      </c>
      <c r="C33" s="453"/>
      <c r="D33" s="452" t="str">
        <f t="shared" si="0"/>
        <v>令和-118年1月0日</v>
      </c>
      <c r="E33" s="453"/>
      <c r="F33" s="452" t="str">
        <f t="shared" si="1"/>
        <v>令和-118年1月0日</v>
      </c>
      <c r="G33" s="278"/>
      <c r="H33" s="278"/>
      <c r="I33" s="278"/>
      <c r="J33" s="278"/>
      <c r="K33" s="395"/>
      <c r="L33" s="286" t="s">
        <v>493</v>
      </c>
      <c r="M33" s="279"/>
      <c r="N33" s="279"/>
      <c r="O33" s="279"/>
      <c r="P33" s="287" t="str">
        <f t="shared" si="2"/>
        <v>昭和</v>
      </c>
      <c r="Q33" s="285" t="str">
        <f t="shared" si="4"/>
        <v>S//</v>
      </c>
      <c r="R33" s="480" t="str">
        <f t="shared" si="3"/>
        <v>S//</v>
      </c>
    </row>
    <row r="34" spans="1:18">
      <c r="A34" s="282">
        <v>32</v>
      </c>
      <c r="B34" s="283" t="s">
        <v>240</v>
      </c>
      <c r="C34" s="453"/>
      <c r="D34" s="452" t="str">
        <f t="shared" si="0"/>
        <v>令和-118年1月0日</v>
      </c>
      <c r="E34" s="453"/>
      <c r="F34" s="452" t="str">
        <f t="shared" si="1"/>
        <v>令和-118年1月0日</v>
      </c>
      <c r="G34" s="278"/>
      <c r="H34" s="278"/>
      <c r="I34" s="278"/>
      <c r="J34" s="278"/>
      <c r="K34" s="395"/>
      <c r="L34" s="286" t="s">
        <v>493</v>
      </c>
      <c r="M34" s="279"/>
      <c r="N34" s="279"/>
      <c r="O34" s="279"/>
      <c r="P34" s="287" t="str">
        <f t="shared" si="2"/>
        <v>昭和</v>
      </c>
      <c r="Q34" s="285" t="str">
        <f t="shared" si="4"/>
        <v>S//</v>
      </c>
      <c r="R34" s="480" t="str">
        <f t="shared" si="3"/>
        <v>S//</v>
      </c>
    </row>
    <row r="35" spans="1:18">
      <c r="A35" s="282">
        <v>33</v>
      </c>
      <c r="B35" s="283" t="s">
        <v>241</v>
      </c>
      <c r="C35" s="453"/>
      <c r="D35" s="452" t="str">
        <f t="shared" si="0"/>
        <v>令和-118年1月0日</v>
      </c>
      <c r="E35" s="453"/>
      <c r="F35" s="452" t="str">
        <f t="shared" si="1"/>
        <v>令和-118年1月0日</v>
      </c>
      <c r="G35" s="278"/>
      <c r="H35" s="278"/>
      <c r="I35" s="278"/>
      <c r="J35" s="278"/>
      <c r="K35" s="395"/>
      <c r="L35" s="286" t="s">
        <v>493</v>
      </c>
      <c r="M35" s="279"/>
      <c r="N35" s="279"/>
      <c r="O35" s="279"/>
      <c r="P35" s="287" t="str">
        <f t="shared" si="2"/>
        <v>昭和</v>
      </c>
      <c r="Q35" s="285" t="str">
        <f t="shared" si="4"/>
        <v>S//</v>
      </c>
      <c r="R35" s="480" t="str">
        <f t="shared" si="3"/>
        <v>S//</v>
      </c>
    </row>
    <row r="36" spans="1:18">
      <c r="A36" s="282">
        <v>34</v>
      </c>
      <c r="B36" s="283" t="s">
        <v>455</v>
      </c>
      <c r="C36" s="453"/>
      <c r="D36" s="452" t="str">
        <f t="shared" si="0"/>
        <v>令和-118年1月0日</v>
      </c>
      <c r="E36" s="453"/>
      <c r="F36" s="452" t="str">
        <f t="shared" si="1"/>
        <v>令和-118年1月0日</v>
      </c>
      <c r="G36" s="278"/>
      <c r="H36" s="278"/>
      <c r="I36" s="278"/>
      <c r="J36" s="278"/>
      <c r="K36" s="395"/>
      <c r="L36" s="286" t="s">
        <v>493</v>
      </c>
      <c r="M36" s="279"/>
      <c r="N36" s="279"/>
      <c r="O36" s="279"/>
      <c r="P36" s="287" t="str">
        <f t="shared" si="2"/>
        <v>昭和</v>
      </c>
      <c r="Q36" s="285" t="str">
        <f t="shared" si="4"/>
        <v>S//</v>
      </c>
      <c r="R36" s="480" t="str">
        <f t="shared" si="3"/>
        <v>S//</v>
      </c>
    </row>
    <row r="37" spans="1:18">
      <c r="A37" s="282">
        <v>35</v>
      </c>
      <c r="B37" s="283" t="s">
        <v>225</v>
      </c>
      <c r="C37" s="453"/>
      <c r="D37" s="452" t="str">
        <f t="shared" si="0"/>
        <v>令和-118年1月0日</v>
      </c>
      <c r="E37" s="453"/>
      <c r="F37" s="452" t="str">
        <f t="shared" si="1"/>
        <v>令和-118年1月0日</v>
      </c>
      <c r="G37" s="278"/>
      <c r="H37" s="278"/>
      <c r="I37" s="278"/>
      <c r="J37" s="278"/>
      <c r="K37" s="395"/>
      <c r="L37" s="286" t="s">
        <v>493</v>
      </c>
      <c r="M37" s="279"/>
      <c r="N37" s="279"/>
      <c r="O37" s="279"/>
      <c r="P37" s="287" t="str">
        <f t="shared" si="2"/>
        <v>昭和</v>
      </c>
      <c r="Q37" s="285" t="str">
        <f t="shared" si="4"/>
        <v>S//</v>
      </c>
      <c r="R37" s="480" t="str">
        <f t="shared" si="3"/>
        <v>S//</v>
      </c>
    </row>
    <row r="38" spans="1:18">
      <c r="A38" s="282">
        <v>36</v>
      </c>
      <c r="B38" s="283" t="s">
        <v>226</v>
      </c>
      <c r="C38" s="453"/>
      <c r="D38" s="452" t="str">
        <f t="shared" si="0"/>
        <v>令和-118年1月0日</v>
      </c>
      <c r="E38" s="453"/>
      <c r="F38" s="452" t="str">
        <f t="shared" si="1"/>
        <v>令和-118年1月0日</v>
      </c>
      <c r="G38" s="278"/>
      <c r="H38" s="278"/>
      <c r="I38" s="278"/>
      <c r="J38" s="278"/>
      <c r="K38" s="395"/>
      <c r="L38" s="286" t="s">
        <v>493</v>
      </c>
      <c r="M38" s="279"/>
      <c r="N38" s="279"/>
      <c r="O38" s="279"/>
      <c r="P38" s="287" t="str">
        <f t="shared" si="2"/>
        <v>昭和</v>
      </c>
      <c r="Q38" s="285" t="str">
        <f t="shared" si="4"/>
        <v>S//</v>
      </c>
      <c r="R38" s="480" t="str">
        <f t="shared" si="3"/>
        <v>S//</v>
      </c>
    </row>
    <row r="39" spans="1:18">
      <c r="A39" s="282">
        <v>37</v>
      </c>
      <c r="B39" s="283" t="s">
        <v>227</v>
      </c>
      <c r="C39" s="453"/>
      <c r="D39" s="452" t="str">
        <f t="shared" si="0"/>
        <v>令和-118年1月0日</v>
      </c>
      <c r="E39" s="453"/>
      <c r="F39" s="452" t="str">
        <f t="shared" si="1"/>
        <v>令和-118年1月0日</v>
      </c>
      <c r="G39" s="278"/>
      <c r="H39" s="278"/>
      <c r="I39" s="278"/>
      <c r="J39" s="278"/>
      <c r="K39" s="395"/>
      <c r="L39" s="286" t="s">
        <v>493</v>
      </c>
      <c r="M39" s="279"/>
      <c r="N39" s="279"/>
      <c r="O39" s="279"/>
      <c r="P39" s="287" t="str">
        <f t="shared" si="2"/>
        <v>昭和</v>
      </c>
      <c r="Q39" s="285" t="str">
        <f t="shared" si="4"/>
        <v>S//</v>
      </c>
      <c r="R39" s="480" t="str">
        <f t="shared" si="3"/>
        <v>S//</v>
      </c>
    </row>
    <row r="40" spans="1:18">
      <c r="A40" s="282">
        <v>38</v>
      </c>
      <c r="B40" s="283" t="s">
        <v>456</v>
      </c>
      <c r="C40" s="453"/>
      <c r="D40" s="452" t="str">
        <f t="shared" si="0"/>
        <v>令和-118年1月0日</v>
      </c>
      <c r="E40" s="453"/>
      <c r="F40" s="452" t="str">
        <f t="shared" si="1"/>
        <v>令和-118年1月0日</v>
      </c>
      <c r="G40" s="278"/>
      <c r="H40" s="278"/>
      <c r="I40" s="278"/>
      <c r="J40" s="278"/>
      <c r="K40" s="395"/>
      <c r="L40" s="286" t="s">
        <v>493</v>
      </c>
      <c r="M40" s="279"/>
      <c r="N40" s="279"/>
      <c r="O40" s="279"/>
      <c r="P40" s="287" t="str">
        <f t="shared" si="2"/>
        <v>昭和</v>
      </c>
      <c r="Q40" s="285" t="str">
        <f t="shared" si="4"/>
        <v>S//</v>
      </c>
      <c r="R40" s="480" t="str">
        <f t="shared" si="3"/>
        <v>S//</v>
      </c>
    </row>
    <row r="41" spans="1:18">
      <c r="A41" s="282">
        <v>39</v>
      </c>
      <c r="B41" s="283" t="s">
        <v>228</v>
      </c>
      <c r="C41" s="453"/>
      <c r="D41" s="452" t="str">
        <f t="shared" si="0"/>
        <v>令和-118年1月0日</v>
      </c>
      <c r="E41" s="453"/>
      <c r="F41" s="452" t="str">
        <f t="shared" si="1"/>
        <v>令和-118年1月0日</v>
      </c>
      <c r="G41" s="278"/>
      <c r="H41" s="278"/>
      <c r="I41" s="278"/>
      <c r="J41" s="278"/>
      <c r="K41" s="395"/>
      <c r="L41" s="286" t="s">
        <v>493</v>
      </c>
      <c r="M41" s="279"/>
      <c r="N41" s="279"/>
      <c r="O41" s="279"/>
      <c r="P41" s="287" t="str">
        <f t="shared" si="2"/>
        <v>昭和</v>
      </c>
      <c r="Q41" s="285" t="str">
        <f t="shared" si="4"/>
        <v>S//</v>
      </c>
      <c r="R41" s="480" t="str">
        <f t="shared" si="3"/>
        <v>S//</v>
      </c>
    </row>
    <row r="42" spans="1:18">
      <c r="A42" s="282">
        <v>40</v>
      </c>
      <c r="B42" s="283" t="s">
        <v>229</v>
      </c>
      <c r="C42" s="453"/>
      <c r="D42" s="452" t="str">
        <f t="shared" si="0"/>
        <v>令和-118年1月0日</v>
      </c>
      <c r="E42" s="453"/>
      <c r="F42" s="452" t="str">
        <f t="shared" si="1"/>
        <v>令和-118年1月0日</v>
      </c>
      <c r="G42" s="278"/>
      <c r="H42" s="278"/>
      <c r="I42" s="278"/>
      <c r="J42" s="278"/>
      <c r="K42" s="395"/>
      <c r="L42" s="286" t="s">
        <v>493</v>
      </c>
      <c r="M42" s="279"/>
      <c r="N42" s="279"/>
      <c r="O42" s="279"/>
      <c r="P42" s="287" t="str">
        <f t="shared" si="2"/>
        <v>昭和</v>
      </c>
      <c r="Q42" s="285" t="str">
        <f t="shared" si="4"/>
        <v>S//</v>
      </c>
      <c r="R42" s="480" t="str">
        <f t="shared" si="3"/>
        <v>S//</v>
      </c>
    </row>
  </sheetData>
  <phoneticPr fontId="3"/>
  <dataValidations count="1">
    <dataValidation type="list" allowBlank="1" showInputMessage="1" showErrorMessage="1" sqref="L3:L42" xr:uid="{00000000-0002-0000-0200-000000000000}">
      <formula1>"S,H"</formula1>
    </dataValidation>
  </dataValidations>
  <pageMargins left="0.39370078740157483" right="0.39370078740157483" top="0.78740157480314965" bottom="0.59055118110236227" header="0.51181102362204722" footer="0.51181102362204722"/>
  <pageSetup paperSize="8" scale="84"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52"/>
  <sheetViews>
    <sheetView view="pageBreakPreview" zoomScaleNormal="100" zoomScaleSheetLayoutView="100" workbookViewId="0"/>
  </sheetViews>
  <sheetFormatPr defaultColWidth="5.875" defaultRowHeight="14.25"/>
  <cols>
    <col min="1" max="14" width="5.875" style="114" customWidth="1"/>
    <col min="15" max="15" width="6.75" style="114" customWidth="1"/>
    <col min="16" max="16384" width="5.875" style="114"/>
  </cols>
  <sheetData>
    <row r="1" spans="1:20">
      <c r="O1" s="138" t="s">
        <v>518</v>
      </c>
    </row>
    <row r="3" spans="1:20" ht="28.5">
      <c r="A3" s="675" t="s">
        <v>18</v>
      </c>
      <c r="B3" s="675"/>
      <c r="C3" s="675"/>
      <c r="D3" s="675"/>
      <c r="E3" s="675"/>
      <c r="F3" s="675"/>
      <c r="G3" s="675"/>
      <c r="H3" s="675"/>
      <c r="I3" s="675"/>
      <c r="J3" s="675"/>
      <c r="K3" s="675"/>
      <c r="L3" s="675"/>
      <c r="M3" s="675"/>
      <c r="N3" s="675"/>
      <c r="O3" s="675"/>
      <c r="P3" s="484"/>
      <c r="Q3" s="484"/>
      <c r="R3" s="484"/>
      <c r="S3" s="484"/>
      <c r="T3" s="484"/>
    </row>
    <row r="4" spans="1:20" ht="21" customHeight="1">
      <c r="A4" s="674" t="s">
        <v>19</v>
      </c>
      <c r="B4" s="674"/>
      <c r="C4" s="674"/>
      <c r="D4" s="674"/>
      <c r="E4" s="674"/>
      <c r="F4" s="674"/>
      <c r="G4" s="674"/>
      <c r="H4" s="674"/>
      <c r="I4" s="674"/>
      <c r="J4" s="674"/>
      <c r="K4" s="674"/>
      <c r="L4" s="674"/>
      <c r="M4" s="674"/>
      <c r="N4" s="674"/>
      <c r="O4" s="674"/>
    </row>
    <row r="5" spans="1:20" ht="21" customHeight="1">
      <c r="K5" s="1098" t="s">
        <v>981</v>
      </c>
      <c r="L5" s="1099"/>
      <c r="M5" s="1099"/>
      <c r="N5" s="1099"/>
      <c r="O5" s="1099"/>
    </row>
    <row r="6" spans="1:20">
      <c r="L6" s="204"/>
      <c r="M6" s="204"/>
      <c r="N6" s="204"/>
    </row>
    <row r="7" spans="1:20" ht="21" customHeight="1">
      <c r="A7" s="114" t="s">
        <v>20</v>
      </c>
      <c r="B7" s="204"/>
      <c r="C7" s="204"/>
      <c r="D7" s="204"/>
    </row>
    <row r="8" spans="1:20">
      <c r="B8" s="204"/>
      <c r="C8" s="204"/>
      <c r="D8" s="204"/>
    </row>
    <row r="9" spans="1:20" ht="21" customHeight="1">
      <c r="B9" s="204"/>
      <c r="C9" s="204"/>
      <c r="D9" s="204"/>
      <c r="E9" s="114" t="s">
        <v>261</v>
      </c>
      <c r="I9" s="1101"/>
      <c r="J9" s="1101"/>
      <c r="K9" s="1101"/>
      <c r="L9" s="1101"/>
      <c r="M9" s="1101"/>
      <c r="N9" s="1101"/>
    </row>
    <row r="10" spans="1:20" ht="21" customHeight="1">
      <c r="B10" s="204"/>
      <c r="C10" s="204"/>
      <c r="D10" s="204"/>
      <c r="E10" s="114" t="s">
        <v>262</v>
      </c>
      <c r="I10" s="1101"/>
      <c r="J10" s="1101"/>
      <c r="K10" s="1101"/>
      <c r="L10" s="1101"/>
      <c r="M10" s="1101"/>
      <c r="N10" s="1101"/>
      <c r="O10" s="138" t="s">
        <v>22</v>
      </c>
    </row>
    <row r="11" spans="1:20" ht="21" customHeight="1">
      <c r="B11" s="204"/>
      <c r="C11" s="204"/>
      <c r="D11" s="204"/>
      <c r="E11" s="114" t="s">
        <v>263</v>
      </c>
      <c r="G11" s="152"/>
      <c r="H11" s="152"/>
      <c r="I11" s="1101"/>
      <c r="J11" s="1101"/>
      <c r="K11" s="1101"/>
      <c r="L11" s="1101"/>
      <c r="M11" s="1101"/>
      <c r="N11" s="1101"/>
    </row>
    <row r="12" spans="1:20" ht="21" customHeight="1">
      <c r="B12" s="204"/>
      <c r="C12" s="204"/>
      <c r="D12" s="204"/>
      <c r="E12" s="114" t="s">
        <v>21</v>
      </c>
      <c r="G12" s="152"/>
      <c r="H12" s="152"/>
      <c r="I12" s="1100"/>
      <c r="J12" s="1100"/>
      <c r="K12" s="1100"/>
      <c r="L12" s="1100"/>
      <c r="M12" s="1100"/>
      <c r="N12" s="1100"/>
    </row>
    <row r="13" spans="1:20">
      <c r="B13" s="204"/>
      <c r="C13" s="204"/>
      <c r="D13" s="204"/>
    </row>
    <row r="14" spans="1:20">
      <c r="A14" s="289" t="s">
        <v>982</v>
      </c>
      <c r="B14" s="204"/>
      <c r="C14" s="204"/>
      <c r="D14" s="204"/>
    </row>
    <row r="15" spans="1:20" s="529" customFormat="1">
      <c r="A15" s="531" t="s">
        <v>983</v>
      </c>
      <c r="B15" s="530"/>
      <c r="C15" s="530"/>
      <c r="D15" s="530"/>
    </row>
    <row r="16" spans="1:20">
      <c r="B16" s="204"/>
      <c r="C16" s="204"/>
      <c r="D16" s="204"/>
    </row>
    <row r="17" spans="1:15">
      <c r="A17" s="1013" t="s">
        <v>572</v>
      </c>
      <c r="B17" s="1013"/>
      <c r="C17" s="1013"/>
      <c r="D17" s="1013"/>
      <c r="E17" s="1013"/>
      <c r="F17" s="1013"/>
      <c r="G17" s="1013"/>
      <c r="H17" s="1013"/>
      <c r="I17" s="1013"/>
      <c r="J17" s="1013"/>
      <c r="K17" s="1013"/>
      <c r="L17" s="1013"/>
      <c r="M17" s="1013"/>
      <c r="N17" s="1013"/>
      <c r="O17" s="1013"/>
    </row>
    <row r="18" spans="1:15">
      <c r="B18" s="204"/>
      <c r="C18" s="204"/>
      <c r="D18" s="204"/>
    </row>
    <row r="19" spans="1:15" ht="26.25" customHeight="1">
      <c r="A19" s="114" t="s">
        <v>23</v>
      </c>
      <c r="B19" s="204"/>
      <c r="C19" s="204"/>
      <c r="D19" s="1102">
        <f>公営３内訳１!R24</f>
        <v>0</v>
      </c>
      <c r="E19" s="1102"/>
      <c r="F19" s="1102"/>
      <c r="G19" s="114" t="s">
        <v>2</v>
      </c>
    </row>
    <row r="20" spans="1:15">
      <c r="B20" s="204"/>
      <c r="C20" s="204"/>
      <c r="D20" s="204"/>
    </row>
    <row r="21" spans="1:15" ht="21" customHeight="1">
      <c r="A21" s="114" t="s">
        <v>24</v>
      </c>
      <c r="B21" s="204"/>
      <c r="C21" s="204"/>
      <c r="D21" s="204"/>
    </row>
    <row r="22" spans="1:15" ht="21" customHeight="1">
      <c r="A22" s="114" t="s">
        <v>25</v>
      </c>
      <c r="B22" s="204"/>
      <c r="C22" s="204"/>
      <c r="D22" s="204"/>
    </row>
    <row r="24" spans="1:15" ht="21" customHeight="1">
      <c r="A24" s="217" t="s">
        <v>397</v>
      </c>
      <c r="B24" s="114" t="str">
        <f>入力シート!C1</f>
        <v>令和5年6月4日執行青森県知事選挙</v>
      </c>
      <c r="J24" s="293"/>
      <c r="K24" s="293"/>
      <c r="L24" s="293"/>
    </row>
    <row r="26" spans="1:15" ht="21" customHeight="1">
      <c r="A26" s="114" t="s">
        <v>26</v>
      </c>
      <c r="E26" s="144">
        <f>入力シート!C8</f>
        <v>0</v>
      </c>
      <c r="F26" s="141"/>
      <c r="G26" s="141">
        <f>入力シート!C10</f>
        <v>0</v>
      </c>
    </row>
    <row r="27" spans="1:15" ht="14.25" customHeight="1">
      <c r="A27" s="116"/>
      <c r="B27" s="116"/>
      <c r="C27" s="116"/>
      <c r="D27" s="116"/>
      <c r="E27" s="116"/>
      <c r="F27" s="193"/>
      <c r="G27" s="116"/>
      <c r="H27" s="116"/>
      <c r="I27" s="116"/>
      <c r="J27" s="116"/>
      <c r="K27" s="116"/>
      <c r="L27" s="116"/>
      <c r="M27" s="116"/>
      <c r="N27" s="116"/>
    </row>
    <row r="28" spans="1:15" ht="21" customHeight="1">
      <c r="A28" s="116" t="s">
        <v>253</v>
      </c>
      <c r="B28" s="116"/>
      <c r="C28" s="116"/>
      <c r="D28" s="116"/>
      <c r="E28" s="218"/>
      <c r="F28" s="219"/>
      <c r="G28" s="132"/>
      <c r="H28" s="132"/>
      <c r="I28" s="218"/>
      <c r="J28" s="132"/>
      <c r="K28" s="132"/>
      <c r="L28" s="116"/>
      <c r="M28" s="116"/>
      <c r="N28" s="116"/>
    </row>
    <row r="29" spans="1:15" ht="23.25" customHeight="1">
      <c r="A29" s="116"/>
      <c r="B29" s="704" t="s">
        <v>254</v>
      </c>
      <c r="C29" s="705"/>
      <c r="D29" s="706"/>
      <c r="E29" s="1081"/>
      <c r="F29" s="1082"/>
      <c r="G29" s="1082"/>
      <c r="H29" s="1083"/>
      <c r="I29" s="1093" t="s">
        <v>258</v>
      </c>
      <c r="J29" s="1094"/>
      <c r="K29" s="1081"/>
      <c r="L29" s="1082"/>
      <c r="M29" s="1082"/>
      <c r="N29" s="1083"/>
    </row>
    <row r="30" spans="1:15" ht="23.25" customHeight="1">
      <c r="A30" s="116"/>
      <c r="B30" s="704" t="s">
        <v>255</v>
      </c>
      <c r="C30" s="705"/>
      <c r="D30" s="706"/>
      <c r="E30" s="1095"/>
      <c r="F30" s="1096"/>
      <c r="G30" s="1096"/>
      <c r="H30" s="1097"/>
      <c r="I30" s="1093" t="s">
        <v>259</v>
      </c>
      <c r="J30" s="1094"/>
      <c r="K30" s="1095"/>
      <c r="L30" s="1096"/>
      <c r="M30" s="1096"/>
      <c r="N30" s="1097"/>
    </row>
    <row r="31" spans="1:15" ht="23.25" customHeight="1">
      <c r="A31" s="116"/>
      <c r="B31" s="704" t="s">
        <v>256</v>
      </c>
      <c r="C31" s="705"/>
      <c r="D31" s="706"/>
      <c r="E31" s="1081"/>
      <c r="F31" s="1082"/>
      <c r="G31" s="1082"/>
      <c r="H31" s="1083"/>
      <c r="I31" s="1093" t="s">
        <v>260</v>
      </c>
      <c r="J31" s="1094"/>
      <c r="K31" s="1095"/>
      <c r="L31" s="1096"/>
      <c r="M31" s="1096"/>
      <c r="N31" s="1097"/>
    </row>
    <row r="32" spans="1:15" ht="23.25" customHeight="1">
      <c r="A32" s="116"/>
      <c r="B32" s="693" t="s">
        <v>398</v>
      </c>
      <c r="C32" s="694"/>
      <c r="D32" s="695"/>
      <c r="E32" s="1084"/>
      <c r="F32" s="1085"/>
      <c r="G32" s="1085"/>
      <c r="H32" s="1085"/>
      <c r="I32" s="1085"/>
      <c r="J32" s="1085"/>
      <c r="K32" s="1085"/>
      <c r="L32" s="1085"/>
      <c r="M32" s="1085"/>
      <c r="N32" s="1086"/>
    </row>
    <row r="33" spans="1:15" ht="23.25" customHeight="1">
      <c r="A33" s="116"/>
      <c r="B33" s="1087" t="s">
        <v>257</v>
      </c>
      <c r="C33" s="1088"/>
      <c r="D33" s="1089"/>
      <c r="E33" s="1090"/>
      <c r="F33" s="1091"/>
      <c r="G33" s="1091"/>
      <c r="H33" s="1091"/>
      <c r="I33" s="1091"/>
      <c r="J33" s="1091"/>
      <c r="K33" s="1091"/>
      <c r="L33" s="1091"/>
      <c r="M33" s="1091"/>
      <c r="N33" s="1092"/>
    </row>
    <row r="34" spans="1:15" ht="15.75" customHeight="1">
      <c r="A34" s="116"/>
      <c r="B34" s="116"/>
      <c r="C34" s="116"/>
      <c r="D34" s="116"/>
      <c r="E34" s="218"/>
      <c r="F34" s="219"/>
      <c r="G34" s="132"/>
      <c r="H34" s="132"/>
      <c r="I34" s="132"/>
      <c r="J34" s="132"/>
      <c r="K34" s="132"/>
      <c r="L34" s="116"/>
      <c r="M34" s="116"/>
      <c r="N34" s="116"/>
    </row>
    <row r="35" spans="1:15" ht="14.25" customHeight="1">
      <c r="A35" s="116" t="s">
        <v>399</v>
      </c>
      <c r="B35" s="116"/>
      <c r="C35" s="116"/>
      <c r="D35" s="116"/>
      <c r="E35" s="116"/>
      <c r="F35" s="193"/>
      <c r="G35" s="116"/>
      <c r="H35" s="116"/>
      <c r="I35" s="116"/>
      <c r="J35" s="116"/>
      <c r="K35" s="116"/>
      <c r="L35" s="116"/>
      <c r="M35" s="116"/>
      <c r="N35" s="116"/>
    </row>
    <row r="36" spans="1:15" ht="14.25" customHeight="1">
      <c r="A36" s="114" t="s">
        <v>346</v>
      </c>
      <c r="B36" s="116"/>
      <c r="C36" s="116"/>
      <c r="D36" s="116"/>
      <c r="E36" s="116"/>
      <c r="F36" s="193"/>
      <c r="G36" s="116"/>
      <c r="H36" s="116"/>
      <c r="I36" s="116"/>
      <c r="J36" s="116"/>
      <c r="K36" s="116"/>
      <c r="L36" s="116"/>
      <c r="M36" s="116"/>
      <c r="N36" s="116"/>
    </row>
    <row r="37" spans="1:15" ht="14.25" customHeight="1">
      <c r="A37" s="114" t="s">
        <v>400</v>
      </c>
      <c r="B37" s="194"/>
      <c r="C37" s="194"/>
      <c r="D37" s="194"/>
      <c r="E37" s="194"/>
      <c r="F37" s="194"/>
      <c r="G37" s="194"/>
      <c r="H37" s="194"/>
      <c r="I37" s="194"/>
      <c r="J37" s="194"/>
      <c r="K37" s="194"/>
      <c r="L37" s="194"/>
      <c r="M37" s="194"/>
      <c r="N37" s="194"/>
      <c r="O37" s="194"/>
    </row>
    <row r="38" spans="1:15" ht="14.25" customHeight="1">
      <c r="A38" s="114" t="s">
        <v>401</v>
      </c>
    </row>
    <row r="39" spans="1:15">
      <c r="A39" s="114" t="s">
        <v>402</v>
      </c>
    </row>
    <row r="40" spans="1:15">
      <c r="A40" s="114" t="s">
        <v>403</v>
      </c>
    </row>
    <row r="41" spans="1:15">
      <c r="A41" s="116" t="s">
        <v>27</v>
      </c>
    </row>
    <row r="42" spans="1:15">
      <c r="A42" s="114" t="s">
        <v>344</v>
      </c>
    </row>
    <row r="43" spans="1:15">
      <c r="A43" s="114" t="s">
        <v>345</v>
      </c>
    </row>
    <row r="44" spans="1:15">
      <c r="A44" s="289" t="s">
        <v>828</v>
      </c>
    </row>
    <row r="45" spans="1:15">
      <c r="A45" s="289" t="s">
        <v>829</v>
      </c>
    </row>
    <row r="46" spans="1:15">
      <c r="A46" s="289" t="s">
        <v>830</v>
      </c>
    </row>
    <row r="47" spans="1:15">
      <c r="A47" s="289" t="s">
        <v>831</v>
      </c>
    </row>
    <row r="50" spans="8:9">
      <c r="H50" s="1080"/>
      <c r="I50" s="1080"/>
    </row>
    <row r="52" spans="8:9">
      <c r="H52" s="1080"/>
      <c r="I52" s="1080"/>
    </row>
  </sheetData>
  <mergeCells count="25">
    <mergeCell ref="I31:J31"/>
    <mergeCell ref="K31:N31"/>
    <mergeCell ref="A3:O3"/>
    <mergeCell ref="A4:O4"/>
    <mergeCell ref="A17:O17"/>
    <mergeCell ref="K5:O5"/>
    <mergeCell ref="I12:N12"/>
    <mergeCell ref="I9:N11"/>
    <mergeCell ref="D19:F19"/>
    <mergeCell ref="H52:I52"/>
    <mergeCell ref="H50:I50"/>
    <mergeCell ref="E29:H29"/>
    <mergeCell ref="B31:D31"/>
    <mergeCell ref="B32:D32"/>
    <mergeCell ref="E32:N32"/>
    <mergeCell ref="B33:D33"/>
    <mergeCell ref="E33:N33"/>
    <mergeCell ref="B30:D30"/>
    <mergeCell ref="B29:D29"/>
    <mergeCell ref="E31:H31"/>
    <mergeCell ref="I29:J29"/>
    <mergeCell ref="K29:N29"/>
    <mergeCell ref="E30:H30"/>
    <mergeCell ref="I30:J30"/>
    <mergeCell ref="K30:N30"/>
  </mergeCells>
  <phoneticPr fontId="3"/>
  <pageMargins left="0.78740157480314965" right="0.35433070866141736" top="0.59055118110236227" bottom="0.59055118110236227" header="0.51181102362204722" footer="0.51181102362204722"/>
  <pageSetup paperSize="9" orientation="portrait" blackAndWhite="1" horizontalDpi="200" verticalDpi="20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26"/>
  <sheetViews>
    <sheetView view="pageBreakPreview" zoomScaleNormal="100" zoomScaleSheetLayoutView="100" workbookViewId="0"/>
  </sheetViews>
  <sheetFormatPr defaultColWidth="5.875" defaultRowHeight="13.5"/>
  <cols>
    <col min="1" max="3" width="5.875" customWidth="1"/>
    <col min="4" max="4" width="3.5" bestFit="1" customWidth="1"/>
    <col min="5" max="5" width="7.5" bestFit="1" customWidth="1"/>
    <col min="6" max="6" width="5.625" customWidth="1"/>
    <col min="7" max="7" width="3.5" bestFit="1" customWidth="1"/>
    <col min="8" max="8" width="3.75" customWidth="1"/>
    <col min="9" max="10" width="4.125" customWidth="1"/>
    <col min="11" max="11" width="9.375" customWidth="1"/>
    <col min="12" max="12" width="3.5" customWidth="1"/>
    <col min="13" max="14" width="3.75" customWidth="1"/>
    <col min="15" max="15" width="3.5" customWidth="1"/>
    <col min="16" max="17" width="4.125" customWidth="1"/>
    <col min="18" max="18" width="8.625" bestFit="1" customWidth="1"/>
    <col min="19" max="19" width="3.5" bestFit="1" customWidth="1"/>
    <col min="20" max="20" width="8" customWidth="1"/>
    <col min="24" max="24" width="8.5" bestFit="1" customWidth="1"/>
  </cols>
  <sheetData>
    <row r="1" spans="1:20" ht="14.25">
      <c r="A1" s="1"/>
      <c r="B1" s="1"/>
      <c r="C1" s="1"/>
      <c r="D1" s="1"/>
      <c r="E1" s="1"/>
      <c r="F1" s="1"/>
      <c r="G1" s="1"/>
      <c r="H1" s="1"/>
      <c r="I1" s="1"/>
      <c r="J1" s="1"/>
      <c r="K1" s="1"/>
      <c r="L1" s="1"/>
      <c r="M1" s="1"/>
      <c r="N1" s="1"/>
      <c r="O1" s="1"/>
      <c r="P1" s="1"/>
      <c r="Q1" s="1"/>
      <c r="R1" s="1"/>
      <c r="S1" s="1"/>
      <c r="T1" s="2" t="s">
        <v>28</v>
      </c>
    </row>
    <row r="2" spans="1:20" ht="28.5">
      <c r="A2" s="1112" t="s">
        <v>29</v>
      </c>
      <c r="B2" s="1112"/>
      <c r="C2" s="1112"/>
      <c r="D2" s="1112"/>
      <c r="E2" s="1112"/>
      <c r="F2" s="1112"/>
      <c r="G2" s="1112"/>
      <c r="H2" s="1112"/>
      <c r="I2" s="1112"/>
      <c r="J2" s="1112"/>
      <c r="K2" s="1112"/>
      <c r="L2" s="1112"/>
      <c r="M2" s="1112"/>
      <c r="N2" s="1112"/>
      <c r="O2" s="1112"/>
      <c r="P2" s="1112"/>
      <c r="Q2" s="1112"/>
      <c r="R2" s="1112"/>
      <c r="S2" s="1112"/>
      <c r="T2" s="1112"/>
    </row>
    <row r="3" spans="1:20" ht="14.25">
      <c r="A3" s="1110" t="s">
        <v>30</v>
      </c>
      <c r="B3" s="1110"/>
      <c r="C3" s="1110"/>
      <c r="D3" s="1110"/>
      <c r="E3" s="1110"/>
      <c r="F3" s="1110"/>
      <c r="G3" s="1110"/>
      <c r="H3" s="1110"/>
      <c r="I3" s="1110"/>
      <c r="J3" s="1110"/>
      <c r="K3" s="1110"/>
      <c r="L3" s="1110"/>
      <c r="M3" s="1110"/>
      <c r="N3" s="1110"/>
      <c r="O3" s="1110"/>
      <c r="P3" s="464"/>
      <c r="Q3" s="464"/>
      <c r="R3" s="464"/>
      <c r="S3" s="464"/>
      <c r="T3" s="464"/>
    </row>
    <row r="4" spans="1:20" ht="14.25">
      <c r="A4" s="1"/>
      <c r="B4" s="1"/>
      <c r="C4" s="1"/>
      <c r="D4" s="1"/>
      <c r="E4" s="1"/>
      <c r="F4" s="1"/>
      <c r="G4" s="1"/>
      <c r="H4" s="1"/>
      <c r="I4" s="1"/>
      <c r="J4" s="1"/>
      <c r="K4" s="1"/>
      <c r="L4" s="1"/>
      <c r="M4" s="1"/>
      <c r="N4" s="1"/>
      <c r="O4" s="1"/>
      <c r="P4" s="1"/>
      <c r="Q4" s="1"/>
      <c r="R4" s="1"/>
      <c r="S4" s="1"/>
      <c r="T4" s="1"/>
    </row>
    <row r="5" spans="1:20" ht="39" customHeight="1">
      <c r="A5" s="1116" t="s">
        <v>31</v>
      </c>
      <c r="B5" s="1117"/>
      <c r="C5" s="1118"/>
      <c r="D5" s="1113" t="s">
        <v>35</v>
      </c>
      <c r="E5" s="1114"/>
      <c r="F5" s="1114"/>
      <c r="G5" s="1114"/>
      <c r="H5" s="1114"/>
      <c r="I5" s="1114"/>
      <c r="J5" s="1115"/>
      <c r="K5" s="1113" t="s">
        <v>32</v>
      </c>
      <c r="L5" s="1114"/>
      <c r="M5" s="1114"/>
      <c r="N5" s="1114"/>
      <c r="O5" s="1114"/>
      <c r="P5" s="1114"/>
      <c r="Q5" s="1115"/>
      <c r="R5" s="1116" t="s">
        <v>33</v>
      </c>
      <c r="S5" s="1119"/>
      <c r="T5" s="79" t="s">
        <v>666</v>
      </c>
    </row>
    <row r="6" spans="1:20">
      <c r="A6" s="71"/>
      <c r="B6" s="72"/>
      <c r="C6" s="73"/>
      <c r="D6" s="71"/>
      <c r="E6" s="29" t="s">
        <v>2</v>
      </c>
      <c r="F6" s="72"/>
      <c r="G6" s="78" t="s">
        <v>348</v>
      </c>
      <c r="H6" s="72"/>
      <c r="J6" s="28" t="s">
        <v>2</v>
      </c>
      <c r="K6" s="29"/>
      <c r="L6" s="29" t="s">
        <v>2</v>
      </c>
      <c r="M6" s="72"/>
      <c r="N6" s="78" t="s">
        <v>348</v>
      </c>
      <c r="O6" s="72"/>
      <c r="P6" s="78"/>
      <c r="Q6" s="78" t="s">
        <v>2</v>
      </c>
      <c r="R6" s="71"/>
      <c r="S6" s="73"/>
      <c r="T6" s="79"/>
    </row>
    <row r="7" spans="1:20" ht="21" customHeight="1">
      <c r="A7" s="1120" t="s">
        <v>980</v>
      </c>
      <c r="B7" s="1121"/>
      <c r="C7" s="1122"/>
      <c r="D7" s="11" t="s">
        <v>34</v>
      </c>
      <c r="E7" s="81"/>
      <c r="F7" s="32" t="s">
        <v>347</v>
      </c>
      <c r="G7" s="12">
        <v>1</v>
      </c>
      <c r="H7" s="32" t="s">
        <v>349</v>
      </c>
      <c r="I7" s="1106">
        <f>E7*G7</f>
        <v>0</v>
      </c>
      <c r="J7" s="1107"/>
      <c r="K7" s="1108">
        <v>64500</v>
      </c>
      <c r="L7" s="1109"/>
      <c r="M7" s="30" t="s">
        <v>350</v>
      </c>
      <c r="N7" s="91">
        <v>1</v>
      </c>
      <c r="O7" s="32" t="s">
        <v>349</v>
      </c>
      <c r="P7" s="1106">
        <f>K7*N7</f>
        <v>64500</v>
      </c>
      <c r="Q7" s="1107"/>
      <c r="R7" s="82">
        <f>IF(((I7)&gt;=(P7)),P7,I7)</f>
        <v>0</v>
      </c>
      <c r="S7" s="13" t="s">
        <v>2</v>
      </c>
      <c r="T7" s="27"/>
    </row>
    <row r="8" spans="1:20" ht="34.5" customHeight="1">
      <c r="A8" s="1103" t="s">
        <v>980</v>
      </c>
      <c r="B8" s="1104"/>
      <c r="C8" s="1105"/>
      <c r="D8" s="14" t="s">
        <v>34</v>
      </c>
      <c r="E8" s="21"/>
      <c r="F8" s="24" t="s">
        <v>347</v>
      </c>
      <c r="G8" s="15">
        <v>1</v>
      </c>
      <c r="H8" s="24" t="s">
        <v>349</v>
      </c>
      <c r="I8" s="1106">
        <f>E8*G8</f>
        <v>0</v>
      </c>
      <c r="J8" s="1107"/>
      <c r="K8" s="1108">
        <v>64500</v>
      </c>
      <c r="L8" s="1109"/>
      <c r="M8" s="74" t="s">
        <v>350</v>
      </c>
      <c r="N8" s="92">
        <v>1</v>
      </c>
      <c r="O8" s="24" t="s">
        <v>349</v>
      </c>
      <c r="P8" s="1106">
        <f>K8*N8</f>
        <v>64500</v>
      </c>
      <c r="Q8" s="1107"/>
      <c r="R8" s="82">
        <f>IF(((I8)&gt;=(P8)),P8,I8)</f>
        <v>0</v>
      </c>
      <c r="S8" s="16" t="s">
        <v>2</v>
      </c>
      <c r="T8" s="18"/>
    </row>
    <row r="9" spans="1:20" ht="34.5" customHeight="1">
      <c r="A9" s="1103" t="s">
        <v>984</v>
      </c>
      <c r="B9" s="1104"/>
      <c r="C9" s="1105"/>
      <c r="D9" s="14" t="s">
        <v>34</v>
      </c>
      <c r="E9" s="21"/>
      <c r="F9" s="24" t="s">
        <v>347</v>
      </c>
      <c r="G9" s="15">
        <v>1</v>
      </c>
      <c r="H9" s="24" t="s">
        <v>349</v>
      </c>
      <c r="I9" s="1106">
        <f>E9*G9</f>
        <v>0</v>
      </c>
      <c r="J9" s="1107"/>
      <c r="K9" s="1108">
        <v>64500</v>
      </c>
      <c r="L9" s="1109"/>
      <c r="M9" s="74" t="s">
        <v>350</v>
      </c>
      <c r="N9" s="92">
        <v>1</v>
      </c>
      <c r="O9" s="24" t="s">
        <v>349</v>
      </c>
      <c r="P9" s="1106">
        <f>K9*N9</f>
        <v>64500</v>
      </c>
      <c r="Q9" s="1107"/>
      <c r="R9" s="82">
        <f>IF(((I9)&gt;=(P9)),P9,I9)</f>
        <v>0</v>
      </c>
      <c r="S9" s="16" t="s">
        <v>2</v>
      </c>
      <c r="T9" s="18"/>
    </row>
    <row r="10" spans="1:20" ht="34.5" customHeight="1">
      <c r="A10" s="1103" t="s">
        <v>984</v>
      </c>
      <c r="B10" s="1104"/>
      <c r="C10" s="1105"/>
      <c r="D10" s="14" t="s">
        <v>545</v>
      </c>
      <c r="E10" s="21"/>
      <c r="F10" s="24" t="s">
        <v>347</v>
      </c>
      <c r="G10" s="15">
        <v>1</v>
      </c>
      <c r="H10" s="24" t="s">
        <v>349</v>
      </c>
      <c r="I10" s="1106">
        <f t="shared" ref="I10:I16" si="0">E10*G10</f>
        <v>0</v>
      </c>
      <c r="J10" s="1107"/>
      <c r="K10" s="1108">
        <v>64500</v>
      </c>
      <c r="L10" s="1109"/>
      <c r="M10" s="74" t="s">
        <v>350</v>
      </c>
      <c r="N10" s="92">
        <v>1</v>
      </c>
      <c r="O10" s="24" t="s">
        <v>349</v>
      </c>
      <c r="P10" s="1106">
        <f t="shared" ref="P10:P16" si="1">K10*N10</f>
        <v>64500</v>
      </c>
      <c r="Q10" s="1107"/>
      <c r="R10" s="82">
        <f t="shared" ref="R10:R16" si="2">IF(((I10)&gt;=(P10)),P10,I10)</f>
        <v>0</v>
      </c>
      <c r="S10" s="16" t="s">
        <v>2</v>
      </c>
      <c r="T10" s="18"/>
    </row>
    <row r="11" spans="1:20" ht="34.5" customHeight="1">
      <c r="A11" s="1103" t="s">
        <v>984</v>
      </c>
      <c r="B11" s="1104"/>
      <c r="C11" s="1105"/>
      <c r="D11" s="14" t="s">
        <v>545</v>
      </c>
      <c r="E11" s="21"/>
      <c r="F11" s="24" t="s">
        <v>347</v>
      </c>
      <c r="G11" s="15">
        <v>1</v>
      </c>
      <c r="H11" s="24" t="s">
        <v>349</v>
      </c>
      <c r="I11" s="1106">
        <f t="shared" si="0"/>
        <v>0</v>
      </c>
      <c r="J11" s="1107"/>
      <c r="K11" s="1108">
        <v>64500</v>
      </c>
      <c r="L11" s="1109"/>
      <c r="M11" s="74" t="s">
        <v>350</v>
      </c>
      <c r="N11" s="92">
        <v>1</v>
      </c>
      <c r="O11" s="24" t="s">
        <v>349</v>
      </c>
      <c r="P11" s="1106">
        <f t="shared" si="1"/>
        <v>64500</v>
      </c>
      <c r="Q11" s="1107"/>
      <c r="R11" s="82">
        <f t="shared" si="2"/>
        <v>0</v>
      </c>
      <c r="S11" s="16" t="s">
        <v>2</v>
      </c>
      <c r="T11" s="18"/>
    </row>
    <row r="12" spans="1:20" ht="34.5" customHeight="1">
      <c r="A12" s="1103" t="s">
        <v>984</v>
      </c>
      <c r="B12" s="1104"/>
      <c r="C12" s="1105"/>
      <c r="D12" s="14" t="s">
        <v>545</v>
      </c>
      <c r="E12" s="21"/>
      <c r="F12" s="24" t="s">
        <v>347</v>
      </c>
      <c r="G12" s="15">
        <v>1</v>
      </c>
      <c r="H12" s="24" t="s">
        <v>349</v>
      </c>
      <c r="I12" s="1106">
        <f t="shared" si="0"/>
        <v>0</v>
      </c>
      <c r="J12" s="1107"/>
      <c r="K12" s="1108">
        <v>64500</v>
      </c>
      <c r="L12" s="1109"/>
      <c r="M12" s="74" t="s">
        <v>350</v>
      </c>
      <c r="N12" s="92">
        <v>1</v>
      </c>
      <c r="O12" s="24" t="s">
        <v>349</v>
      </c>
      <c r="P12" s="1106">
        <f t="shared" si="1"/>
        <v>64500</v>
      </c>
      <c r="Q12" s="1107"/>
      <c r="R12" s="82">
        <f t="shared" si="2"/>
        <v>0</v>
      </c>
      <c r="S12" s="16" t="s">
        <v>2</v>
      </c>
      <c r="T12" s="18"/>
    </row>
    <row r="13" spans="1:20" ht="34.5" customHeight="1">
      <c r="A13" s="1103" t="s">
        <v>984</v>
      </c>
      <c r="B13" s="1104"/>
      <c r="C13" s="1105"/>
      <c r="D13" s="14" t="s">
        <v>545</v>
      </c>
      <c r="E13" s="21"/>
      <c r="F13" s="24" t="s">
        <v>347</v>
      </c>
      <c r="G13" s="15">
        <v>1</v>
      </c>
      <c r="H13" s="24" t="s">
        <v>349</v>
      </c>
      <c r="I13" s="1106">
        <f t="shared" si="0"/>
        <v>0</v>
      </c>
      <c r="J13" s="1107"/>
      <c r="K13" s="1108">
        <v>64500</v>
      </c>
      <c r="L13" s="1109"/>
      <c r="M13" s="74" t="s">
        <v>350</v>
      </c>
      <c r="N13" s="92">
        <v>1</v>
      </c>
      <c r="O13" s="24" t="s">
        <v>349</v>
      </c>
      <c r="P13" s="1106">
        <f t="shared" si="1"/>
        <v>64500</v>
      </c>
      <c r="Q13" s="1107"/>
      <c r="R13" s="82">
        <f t="shared" si="2"/>
        <v>0</v>
      </c>
      <c r="S13" s="16" t="s">
        <v>2</v>
      </c>
      <c r="T13" s="18"/>
    </row>
    <row r="14" spans="1:20" ht="34.5" customHeight="1">
      <c r="A14" s="1103" t="s">
        <v>984</v>
      </c>
      <c r="B14" s="1104"/>
      <c r="C14" s="1105"/>
      <c r="D14" s="14" t="s">
        <v>545</v>
      </c>
      <c r="E14" s="21"/>
      <c r="F14" s="24" t="s">
        <v>347</v>
      </c>
      <c r="G14" s="15">
        <v>1</v>
      </c>
      <c r="H14" s="24" t="s">
        <v>349</v>
      </c>
      <c r="I14" s="1106">
        <f t="shared" si="0"/>
        <v>0</v>
      </c>
      <c r="J14" s="1107"/>
      <c r="K14" s="1108">
        <v>64500</v>
      </c>
      <c r="L14" s="1109"/>
      <c r="M14" s="74" t="s">
        <v>350</v>
      </c>
      <c r="N14" s="92">
        <v>1</v>
      </c>
      <c r="O14" s="24" t="s">
        <v>349</v>
      </c>
      <c r="P14" s="1106">
        <f t="shared" si="1"/>
        <v>64500</v>
      </c>
      <c r="Q14" s="1107"/>
      <c r="R14" s="82">
        <f t="shared" si="2"/>
        <v>0</v>
      </c>
      <c r="S14" s="16" t="s">
        <v>2</v>
      </c>
      <c r="T14" s="18"/>
    </row>
    <row r="15" spans="1:20" ht="34.5" customHeight="1">
      <c r="A15" s="1103" t="s">
        <v>984</v>
      </c>
      <c r="B15" s="1104"/>
      <c r="C15" s="1105"/>
      <c r="D15" s="14" t="s">
        <v>545</v>
      </c>
      <c r="E15" s="21"/>
      <c r="F15" s="24" t="s">
        <v>347</v>
      </c>
      <c r="G15" s="15">
        <v>1</v>
      </c>
      <c r="H15" s="24" t="s">
        <v>349</v>
      </c>
      <c r="I15" s="1106">
        <f t="shared" si="0"/>
        <v>0</v>
      </c>
      <c r="J15" s="1107"/>
      <c r="K15" s="1108">
        <v>64500</v>
      </c>
      <c r="L15" s="1109"/>
      <c r="M15" s="74" t="s">
        <v>350</v>
      </c>
      <c r="N15" s="92">
        <v>1</v>
      </c>
      <c r="O15" s="24" t="s">
        <v>349</v>
      </c>
      <c r="P15" s="1106">
        <f t="shared" si="1"/>
        <v>64500</v>
      </c>
      <c r="Q15" s="1107"/>
      <c r="R15" s="82">
        <f t="shared" si="2"/>
        <v>0</v>
      </c>
      <c r="S15" s="16" t="s">
        <v>2</v>
      </c>
      <c r="T15" s="18"/>
    </row>
    <row r="16" spans="1:20" ht="34.5" customHeight="1">
      <c r="A16" s="1103" t="s">
        <v>984</v>
      </c>
      <c r="B16" s="1104"/>
      <c r="C16" s="1105"/>
      <c r="D16" s="14" t="s">
        <v>545</v>
      </c>
      <c r="E16" s="21"/>
      <c r="F16" s="24" t="s">
        <v>347</v>
      </c>
      <c r="G16" s="15">
        <v>1</v>
      </c>
      <c r="H16" s="24" t="s">
        <v>349</v>
      </c>
      <c r="I16" s="1106">
        <f t="shared" si="0"/>
        <v>0</v>
      </c>
      <c r="J16" s="1107"/>
      <c r="K16" s="1108">
        <v>64500</v>
      </c>
      <c r="L16" s="1109"/>
      <c r="M16" s="74" t="s">
        <v>350</v>
      </c>
      <c r="N16" s="92">
        <v>1</v>
      </c>
      <c r="O16" s="24" t="s">
        <v>349</v>
      </c>
      <c r="P16" s="1106">
        <f t="shared" si="1"/>
        <v>64500</v>
      </c>
      <c r="Q16" s="1107"/>
      <c r="R16" s="82">
        <f t="shared" si="2"/>
        <v>0</v>
      </c>
      <c r="S16" s="16" t="s">
        <v>2</v>
      </c>
      <c r="T16" s="18"/>
    </row>
    <row r="17" spans="1:20" ht="34.5" customHeight="1">
      <c r="A17" s="1103" t="s">
        <v>984</v>
      </c>
      <c r="B17" s="1104"/>
      <c r="C17" s="1105"/>
      <c r="D17" s="14" t="s">
        <v>34</v>
      </c>
      <c r="E17" s="21"/>
      <c r="F17" s="24" t="s">
        <v>347</v>
      </c>
      <c r="G17" s="15">
        <v>1</v>
      </c>
      <c r="H17" s="24" t="s">
        <v>349</v>
      </c>
      <c r="I17" s="1106">
        <f t="shared" ref="I17:I23" si="3">E17*G17</f>
        <v>0</v>
      </c>
      <c r="J17" s="1107"/>
      <c r="K17" s="1108">
        <v>64500</v>
      </c>
      <c r="L17" s="1109"/>
      <c r="M17" s="74" t="s">
        <v>350</v>
      </c>
      <c r="N17" s="92">
        <v>1</v>
      </c>
      <c r="O17" s="24" t="s">
        <v>349</v>
      </c>
      <c r="P17" s="1106">
        <f t="shared" ref="P17:P23" si="4">K17*N17</f>
        <v>64500</v>
      </c>
      <c r="Q17" s="1107"/>
      <c r="R17" s="82">
        <f t="shared" ref="R17:R23" si="5">IF(((I17)&gt;=(P17)),P17,I17)</f>
        <v>0</v>
      </c>
      <c r="S17" s="16" t="s">
        <v>2</v>
      </c>
      <c r="T17" s="18"/>
    </row>
    <row r="18" spans="1:20" ht="34.5" customHeight="1">
      <c r="A18" s="1103" t="s">
        <v>984</v>
      </c>
      <c r="B18" s="1104"/>
      <c r="C18" s="1105"/>
      <c r="D18" s="14" t="s">
        <v>34</v>
      </c>
      <c r="E18" s="21"/>
      <c r="F18" s="24" t="s">
        <v>347</v>
      </c>
      <c r="G18" s="15">
        <v>1</v>
      </c>
      <c r="H18" s="24" t="s">
        <v>349</v>
      </c>
      <c r="I18" s="1106">
        <f t="shared" si="3"/>
        <v>0</v>
      </c>
      <c r="J18" s="1107"/>
      <c r="K18" s="1108">
        <v>64500</v>
      </c>
      <c r="L18" s="1109"/>
      <c r="M18" s="74" t="s">
        <v>350</v>
      </c>
      <c r="N18" s="92">
        <v>1</v>
      </c>
      <c r="O18" s="24" t="s">
        <v>349</v>
      </c>
      <c r="P18" s="1106">
        <f t="shared" si="4"/>
        <v>64500</v>
      </c>
      <c r="Q18" s="1107"/>
      <c r="R18" s="82">
        <f t="shared" si="5"/>
        <v>0</v>
      </c>
      <c r="S18" s="16" t="s">
        <v>2</v>
      </c>
      <c r="T18" s="18"/>
    </row>
    <row r="19" spans="1:20" ht="34.5" customHeight="1">
      <c r="A19" s="1103" t="s">
        <v>984</v>
      </c>
      <c r="B19" s="1104"/>
      <c r="C19" s="1105"/>
      <c r="D19" s="14" t="s">
        <v>34</v>
      </c>
      <c r="E19" s="21"/>
      <c r="F19" s="24" t="s">
        <v>347</v>
      </c>
      <c r="G19" s="15">
        <v>1</v>
      </c>
      <c r="H19" s="24" t="s">
        <v>349</v>
      </c>
      <c r="I19" s="1106">
        <f t="shared" si="3"/>
        <v>0</v>
      </c>
      <c r="J19" s="1107"/>
      <c r="K19" s="1108">
        <v>64500</v>
      </c>
      <c r="L19" s="1109"/>
      <c r="M19" s="74" t="s">
        <v>350</v>
      </c>
      <c r="N19" s="92">
        <v>1</v>
      </c>
      <c r="O19" s="24" t="s">
        <v>349</v>
      </c>
      <c r="P19" s="1106">
        <f t="shared" si="4"/>
        <v>64500</v>
      </c>
      <c r="Q19" s="1107"/>
      <c r="R19" s="82">
        <f t="shared" si="5"/>
        <v>0</v>
      </c>
      <c r="S19" s="16" t="s">
        <v>2</v>
      </c>
      <c r="T19" s="18"/>
    </row>
    <row r="20" spans="1:20" ht="34.5" customHeight="1">
      <c r="A20" s="1103" t="s">
        <v>984</v>
      </c>
      <c r="B20" s="1104"/>
      <c r="C20" s="1105"/>
      <c r="D20" s="14" t="s">
        <v>34</v>
      </c>
      <c r="E20" s="21"/>
      <c r="F20" s="24" t="s">
        <v>347</v>
      </c>
      <c r="G20" s="15">
        <v>1</v>
      </c>
      <c r="H20" s="24" t="s">
        <v>349</v>
      </c>
      <c r="I20" s="1106">
        <f t="shared" ref="I20" si="6">E20*G20</f>
        <v>0</v>
      </c>
      <c r="J20" s="1107"/>
      <c r="K20" s="1108">
        <v>64500</v>
      </c>
      <c r="L20" s="1109"/>
      <c r="M20" s="474" t="s">
        <v>350</v>
      </c>
      <c r="N20" s="92">
        <v>1</v>
      </c>
      <c r="O20" s="24" t="s">
        <v>349</v>
      </c>
      <c r="P20" s="1106">
        <f t="shared" ref="P20" si="7">K20*N20</f>
        <v>64500</v>
      </c>
      <c r="Q20" s="1107"/>
      <c r="R20" s="82">
        <f t="shared" si="5"/>
        <v>0</v>
      </c>
      <c r="S20" s="16" t="s">
        <v>2</v>
      </c>
      <c r="T20" s="18"/>
    </row>
    <row r="21" spans="1:20" ht="34.5" customHeight="1">
      <c r="A21" s="1103" t="s">
        <v>984</v>
      </c>
      <c r="B21" s="1104"/>
      <c r="C21" s="1105"/>
      <c r="D21" s="14" t="s">
        <v>34</v>
      </c>
      <c r="E21" s="21"/>
      <c r="F21" s="24" t="s">
        <v>347</v>
      </c>
      <c r="G21" s="15">
        <v>1</v>
      </c>
      <c r="H21" s="24" t="s">
        <v>349</v>
      </c>
      <c r="I21" s="1106">
        <f t="shared" si="3"/>
        <v>0</v>
      </c>
      <c r="J21" s="1107"/>
      <c r="K21" s="1108">
        <v>64500</v>
      </c>
      <c r="L21" s="1109"/>
      <c r="M21" s="74" t="s">
        <v>350</v>
      </c>
      <c r="N21" s="92">
        <v>1</v>
      </c>
      <c r="O21" s="24" t="s">
        <v>349</v>
      </c>
      <c r="P21" s="1106">
        <f t="shared" si="4"/>
        <v>64500</v>
      </c>
      <c r="Q21" s="1107"/>
      <c r="R21" s="82">
        <f t="shared" si="5"/>
        <v>0</v>
      </c>
      <c r="S21" s="16" t="s">
        <v>2</v>
      </c>
      <c r="T21" s="18"/>
    </row>
    <row r="22" spans="1:20" ht="34.5" customHeight="1">
      <c r="A22" s="1103" t="s">
        <v>984</v>
      </c>
      <c r="B22" s="1104"/>
      <c r="C22" s="1105"/>
      <c r="D22" s="14" t="s">
        <v>34</v>
      </c>
      <c r="E22" s="21"/>
      <c r="F22" s="24" t="s">
        <v>347</v>
      </c>
      <c r="G22" s="15">
        <v>1</v>
      </c>
      <c r="H22" s="24" t="s">
        <v>349</v>
      </c>
      <c r="I22" s="1106">
        <f t="shared" si="3"/>
        <v>0</v>
      </c>
      <c r="J22" s="1107"/>
      <c r="K22" s="1108">
        <v>64500</v>
      </c>
      <c r="L22" s="1109"/>
      <c r="M22" s="74" t="s">
        <v>350</v>
      </c>
      <c r="N22" s="92">
        <v>1</v>
      </c>
      <c r="O22" s="24" t="s">
        <v>349</v>
      </c>
      <c r="P22" s="1106">
        <f t="shared" si="4"/>
        <v>64500</v>
      </c>
      <c r="Q22" s="1107"/>
      <c r="R22" s="82">
        <f t="shared" si="5"/>
        <v>0</v>
      </c>
      <c r="S22" s="16" t="s">
        <v>2</v>
      </c>
      <c r="T22" s="18"/>
    </row>
    <row r="23" spans="1:20" ht="34.5" customHeight="1">
      <c r="A23" s="1103" t="s">
        <v>984</v>
      </c>
      <c r="B23" s="1104"/>
      <c r="C23" s="1105"/>
      <c r="D23" s="14" t="s">
        <v>34</v>
      </c>
      <c r="E23" s="21"/>
      <c r="F23" s="24" t="s">
        <v>347</v>
      </c>
      <c r="G23" s="15">
        <v>1</v>
      </c>
      <c r="H23" s="24" t="s">
        <v>349</v>
      </c>
      <c r="I23" s="1106">
        <f t="shared" si="3"/>
        <v>0</v>
      </c>
      <c r="J23" s="1107"/>
      <c r="K23" s="1108">
        <v>64500</v>
      </c>
      <c r="L23" s="1109"/>
      <c r="M23" s="74" t="s">
        <v>350</v>
      </c>
      <c r="N23" s="92">
        <v>1</v>
      </c>
      <c r="O23" s="24" t="s">
        <v>349</v>
      </c>
      <c r="P23" s="1106">
        <f t="shared" si="4"/>
        <v>64500</v>
      </c>
      <c r="Q23" s="1107"/>
      <c r="R23" s="82">
        <f t="shared" si="5"/>
        <v>0</v>
      </c>
      <c r="S23" s="16" t="s">
        <v>2</v>
      </c>
      <c r="T23" s="18"/>
    </row>
    <row r="24" spans="1:20" ht="34.5" customHeight="1">
      <c r="A24" s="1111" t="s">
        <v>36</v>
      </c>
      <c r="B24" s="1111"/>
      <c r="C24" s="1111"/>
      <c r="D24" s="1123"/>
      <c r="E24" s="1124"/>
      <c r="F24" s="1124"/>
      <c r="G24" s="1124"/>
      <c r="H24" s="1124"/>
      <c r="I24" s="1124"/>
      <c r="J24" s="1125"/>
      <c r="K24" s="1123"/>
      <c r="L24" s="1124"/>
      <c r="M24" s="1124"/>
      <c r="N24" s="1124"/>
      <c r="O24" s="1124"/>
      <c r="P24" s="1124"/>
      <c r="Q24" s="1125"/>
      <c r="R24" s="22">
        <f>SUM(R7:R23)</f>
        <v>0</v>
      </c>
      <c r="S24" s="8" t="s">
        <v>2</v>
      </c>
      <c r="T24" s="20"/>
    </row>
    <row r="26" spans="1:20">
      <c r="A26" t="s">
        <v>37</v>
      </c>
    </row>
  </sheetData>
  <mergeCells count="77">
    <mergeCell ref="P23:Q23"/>
    <mergeCell ref="K24:Q24"/>
    <mergeCell ref="I23:J23"/>
    <mergeCell ref="P19:Q19"/>
    <mergeCell ref="P22:Q22"/>
    <mergeCell ref="K22:L22"/>
    <mergeCell ref="D24:J24"/>
    <mergeCell ref="K5:Q5"/>
    <mergeCell ref="P7:Q7"/>
    <mergeCell ref="P8:Q8"/>
    <mergeCell ref="P9:Q9"/>
    <mergeCell ref="P17:Q17"/>
    <mergeCell ref="P10:Q10"/>
    <mergeCell ref="K14:L14"/>
    <mergeCell ref="P14:Q14"/>
    <mergeCell ref="K7:L7"/>
    <mergeCell ref="K8:L8"/>
    <mergeCell ref="K9:L9"/>
    <mergeCell ref="K10:L10"/>
    <mergeCell ref="K11:L11"/>
    <mergeCell ref="P11:Q11"/>
    <mergeCell ref="K12:L12"/>
    <mergeCell ref="P12:Q12"/>
    <mergeCell ref="I17:J17"/>
    <mergeCell ref="I18:J18"/>
    <mergeCell ref="I10:J10"/>
    <mergeCell ref="I11:J11"/>
    <mergeCell ref="I12:J12"/>
    <mergeCell ref="I14:J14"/>
    <mergeCell ref="A24:C24"/>
    <mergeCell ref="A2:T2"/>
    <mergeCell ref="D5:J5"/>
    <mergeCell ref="A5:C5"/>
    <mergeCell ref="R5:S5"/>
    <mergeCell ref="A22:C22"/>
    <mergeCell ref="A23:C23"/>
    <mergeCell ref="K23:L23"/>
    <mergeCell ref="I19:J19"/>
    <mergeCell ref="I22:J22"/>
    <mergeCell ref="K17:L17"/>
    <mergeCell ref="A7:C7"/>
    <mergeCell ref="A8:C8"/>
    <mergeCell ref="A9:C9"/>
    <mergeCell ref="A17:C17"/>
    <mergeCell ref="I7:J7"/>
    <mergeCell ref="A21:C21"/>
    <mergeCell ref="I21:J21"/>
    <mergeCell ref="K21:L21"/>
    <mergeCell ref="P21:Q21"/>
    <mergeCell ref="I15:J15"/>
    <mergeCell ref="K15:L15"/>
    <mergeCell ref="P15:Q15"/>
    <mergeCell ref="A16:C16"/>
    <mergeCell ref="I16:J16"/>
    <mergeCell ref="K16:L16"/>
    <mergeCell ref="A18:C18"/>
    <mergeCell ref="A19:C19"/>
    <mergeCell ref="K18:L18"/>
    <mergeCell ref="K19:L19"/>
    <mergeCell ref="P18:Q18"/>
    <mergeCell ref="P16:Q16"/>
    <mergeCell ref="A20:C20"/>
    <mergeCell ref="I20:J20"/>
    <mergeCell ref="K20:L20"/>
    <mergeCell ref="P20:Q20"/>
    <mergeCell ref="A3:O3"/>
    <mergeCell ref="I13:J13"/>
    <mergeCell ref="K13:L13"/>
    <mergeCell ref="P13:Q13"/>
    <mergeCell ref="A10:C10"/>
    <mergeCell ref="A12:C12"/>
    <mergeCell ref="A13:C13"/>
    <mergeCell ref="A15:C15"/>
    <mergeCell ref="A11:C11"/>
    <mergeCell ref="A14:C14"/>
    <mergeCell ref="I8:J8"/>
    <mergeCell ref="I9:J9"/>
  </mergeCells>
  <phoneticPr fontId="3"/>
  <pageMargins left="0.59055118110236227" right="0.19685039370078741" top="0.78740157480314965" bottom="0.78740157480314965" header="0.51181102362204722" footer="0.51181102362204722"/>
  <pageSetup paperSize="9" scale="90" orientation="portrait" blackAndWhite="1" horizontalDpi="200" verticalDpi="200"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41"/>
  <sheetViews>
    <sheetView view="pageBreakPreview" zoomScaleNormal="100" zoomScaleSheetLayoutView="100" workbookViewId="0"/>
  </sheetViews>
  <sheetFormatPr defaultColWidth="5.875" defaultRowHeight="14.25"/>
  <cols>
    <col min="1" max="14" width="5.875" style="114" customWidth="1"/>
    <col min="15" max="15" width="6.75" style="114" customWidth="1"/>
    <col min="16" max="16384" width="5.875" style="114"/>
  </cols>
  <sheetData>
    <row r="1" spans="1:20">
      <c r="O1" s="138" t="s">
        <v>518</v>
      </c>
    </row>
    <row r="3" spans="1:20" ht="28.5">
      <c r="A3" s="675" t="s">
        <v>18</v>
      </c>
      <c r="B3" s="675"/>
      <c r="C3" s="675"/>
      <c r="D3" s="675"/>
      <c r="E3" s="675"/>
      <c r="F3" s="675"/>
      <c r="G3" s="675"/>
      <c r="H3" s="675"/>
      <c r="I3" s="675"/>
      <c r="J3" s="675"/>
      <c r="K3" s="675"/>
      <c r="L3" s="675"/>
      <c r="M3" s="675"/>
      <c r="N3" s="675"/>
      <c r="O3" s="675"/>
      <c r="P3" s="484"/>
      <c r="Q3" s="484"/>
      <c r="R3" s="484"/>
      <c r="S3" s="484"/>
      <c r="T3" s="484"/>
    </row>
    <row r="4" spans="1:20" ht="21" customHeight="1">
      <c r="A4" s="674" t="s">
        <v>19</v>
      </c>
      <c r="B4" s="674"/>
      <c r="C4" s="674"/>
      <c r="D4" s="674"/>
      <c r="E4" s="674"/>
      <c r="F4" s="674"/>
      <c r="G4" s="674"/>
      <c r="H4" s="674"/>
      <c r="I4" s="674"/>
      <c r="J4" s="674"/>
      <c r="K4" s="674"/>
      <c r="L4" s="674"/>
      <c r="M4" s="674"/>
      <c r="N4" s="674"/>
      <c r="O4" s="674"/>
    </row>
    <row r="5" spans="1:20" ht="21" customHeight="1">
      <c r="K5" s="1098" t="s">
        <v>981</v>
      </c>
      <c r="L5" s="1099"/>
      <c r="M5" s="1099"/>
      <c r="N5" s="1099"/>
      <c r="O5" s="1099"/>
    </row>
    <row r="6" spans="1:20">
      <c r="L6" s="204"/>
      <c r="M6" s="204"/>
      <c r="N6" s="204"/>
    </row>
    <row r="7" spans="1:20" ht="21" customHeight="1">
      <c r="A7" s="114" t="s">
        <v>20</v>
      </c>
      <c r="B7" s="204"/>
      <c r="C7" s="204"/>
      <c r="D7" s="204"/>
    </row>
    <row r="8" spans="1:20">
      <c r="B8" s="204"/>
      <c r="C8" s="204"/>
      <c r="D8" s="204"/>
    </row>
    <row r="9" spans="1:20" ht="21" customHeight="1">
      <c r="B9" s="204"/>
      <c r="C9" s="204"/>
      <c r="D9" s="204"/>
      <c r="E9" s="114" t="s">
        <v>261</v>
      </c>
      <c r="I9" s="1101"/>
      <c r="J9" s="1101"/>
      <c r="K9" s="1101"/>
      <c r="L9" s="1101"/>
      <c r="M9" s="1101"/>
      <c r="N9" s="1101"/>
    </row>
    <row r="10" spans="1:20" ht="21" customHeight="1">
      <c r="B10" s="204"/>
      <c r="C10" s="204"/>
      <c r="D10" s="204"/>
      <c r="E10" s="114" t="s">
        <v>262</v>
      </c>
      <c r="I10" s="1101"/>
      <c r="J10" s="1101"/>
      <c r="K10" s="1101"/>
      <c r="L10" s="1101"/>
      <c r="M10" s="1101"/>
      <c r="N10" s="1101"/>
      <c r="O10" s="138"/>
    </row>
    <row r="11" spans="1:20" ht="21" customHeight="1">
      <c r="B11" s="204"/>
      <c r="C11" s="204"/>
      <c r="D11" s="204"/>
      <c r="E11" s="114" t="s">
        <v>263</v>
      </c>
      <c r="G11" s="152"/>
      <c r="H11" s="152"/>
      <c r="I11" s="1101"/>
      <c r="J11" s="1101"/>
      <c r="K11" s="1101"/>
      <c r="L11" s="1101"/>
      <c r="M11" s="1101"/>
      <c r="N11" s="1101"/>
    </row>
    <row r="12" spans="1:20" ht="21" customHeight="1">
      <c r="B12" s="204"/>
      <c r="C12" s="204"/>
      <c r="D12" s="204"/>
      <c r="E12" s="114" t="s">
        <v>21</v>
      </c>
      <c r="G12" s="152"/>
      <c r="H12" s="152"/>
      <c r="I12" s="1100"/>
      <c r="J12" s="1100"/>
      <c r="K12" s="1100"/>
      <c r="L12" s="1100"/>
      <c r="M12" s="1100"/>
      <c r="N12" s="1100"/>
    </row>
    <row r="13" spans="1:20">
      <c r="B13" s="204"/>
      <c r="C13" s="204"/>
      <c r="D13" s="204"/>
    </row>
    <row r="14" spans="1:20">
      <c r="A14" s="289" t="s">
        <v>982</v>
      </c>
      <c r="B14" s="511"/>
      <c r="C14" s="511"/>
      <c r="D14" s="511"/>
    </row>
    <row r="15" spans="1:20">
      <c r="A15" s="531" t="s">
        <v>983</v>
      </c>
      <c r="B15" s="530"/>
      <c r="C15" s="530"/>
      <c r="D15" s="530"/>
      <c r="E15" s="529"/>
      <c r="F15" s="529"/>
      <c r="G15" s="529"/>
      <c r="H15" s="529"/>
      <c r="I15" s="529"/>
      <c r="J15" s="529"/>
      <c r="K15" s="529"/>
      <c r="L15" s="529"/>
      <c r="M15" s="529"/>
      <c r="N15" s="529"/>
      <c r="O15" s="529"/>
    </row>
    <row r="16" spans="1:20">
      <c r="B16" s="204"/>
      <c r="C16" s="204"/>
      <c r="D16" s="204"/>
    </row>
    <row r="17" spans="1:15">
      <c r="A17" s="1013" t="s">
        <v>572</v>
      </c>
      <c r="B17" s="1013"/>
      <c r="C17" s="1013"/>
      <c r="D17" s="1013"/>
      <c r="E17" s="1013"/>
      <c r="F17" s="1013"/>
      <c r="G17" s="1013"/>
      <c r="H17" s="1013"/>
      <c r="I17" s="1013"/>
      <c r="J17" s="1013"/>
      <c r="K17" s="1013"/>
      <c r="L17" s="1013"/>
      <c r="M17" s="1013"/>
      <c r="N17" s="1013"/>
      <c r="O17" s="1013"/>
    </row>
    <row r="18" spans="1:15">
      <c r="B18" s="204"/>
      <c r="C18" s="204"/>
      <c r="D18" s="204"/>
    </row>
    <row r="19" spans="1:15" ht="26.25" customHeight="1">
      <c r="A19" s="114" t="s">
        <v>23</v>
      </c>
      <c r="B19" s="204"/>
      <c r="C19" s="204"/>
      <c r="D19" s="1126">
        <f>公営３内訳２!R26</f>
        <v>0</v>
      </c>
      <c r="E19" s="1126"/>
      <c r="F19" s="1126"/>
      <c r="G19" s="114" t="s">
        <v>2</v>
      </c>
    </row>
    <row r="20" spans="1:15">
      <c r="B20" s="204"/>
      <c r="C20" s="204"/>
      <c r="D20" s="204"/>
    </row>
    <row r="21" spans="1:15" ht="21" customHeight="1">
      <c r="A21" s="114" t="s">
        <v>24</v>
      </c>
      <c r="B21" s="204"/>
      <c r="C21" s="204"/>
      <c r="D21" s="204"/>
    </row>
    <row r="22" spans="1:15" ht="21" customHeight="1">
      <c r="A22" s="114" t="s">
        <v>25</v>
      </c>
      <c r="B22" s="204"/>
      <c r="C22" s="204"/>
      <c r="D22" s="204"/>
    </row>
    <row r="24" spans="1:15" ht="21" customHeight="1">
      <c r="A24" s="217" t="s">
        <v>397</v>
      </c>
      <c r="B24" s="114" t="str">
        <f>入力シート!C1</f>
        <v>令和5年6月4日執行青森県知事選挙</v>
      </c>
      <c r="J24" s="153"/>
      <c r="K24" s="153"/>
      <c r="L24" s="153"/>
    </row>
    <row r="26" spans="1:15" ht="21" customHeight="1">
      <c r="A26" s="114" t="s">
        <v>26</v>
      </c>
      <c r="E26" s="144">
        <f>入力シート!C8</f>
        <v>0</v>
      </c>
      <c r="F26" s="141"/>
      <c r="G26" s="141">
        <f>入力シート!C10</f>
        <v>0</v>
      </c>
    </row>
    <row r="27" spans="1:15" ht="14.25" customHeight="1">
      <c r="A27" s="116"/>
      <c r="B27" s="116"/>
      <c r="C27" s="116"/>
      <c r="D27" s="116"/>
      <c r="E27" s="116"/>
      <c r="F27" s="193"/>
      <c r="G27" s="116"/>
      <c r="H27" s="116"/>
      <c r="I27" s="116"/>
      <c r="J27" s="116"/>
      <c r="K27" s="116"/>
      <c r="L27" s="116"/>
      <c r="M27" s="116"/>
      <c r="N27" s="116"/>
    </row>
    <row r="28" spans="1:15" ht="21" customHeight="1">
      <c r="A28" s="116" t="s">
        <v>253</v>
      </c>
      <c r="B28" s="116"/>
      <c r="C28" s="116"/>
      <c r="D28" s="116"/>
      <c r="E28" s="218"/>
      <c r="F28" s="219"/>
      <c r="G28" s="132"/>
      <c r="H28" s="132"/>
      <c r="I28" s="218"/>
      <c r="J28" s="132"/>
      <c r="K28" s="132"/>
      <c r="L28" s="116"/>
      <c r="M28" s="116"/>
      <c r="N28" s="116"/>
    </row>
    <row r="29" spans="1:15" ht="23.25" customHeight="1">
      <c r="A29" s="116"/>
      <c r="B29" s="704" t="s">
        <v>254</v>
      </c>
      <c r="C29" s="705"/>
      <c r="D29" s="706"/>
      <c r="E29" s="1081"/>
      <c r="F29" s="1082"/>
      <c r="G29" s="1082"/>
      <c r="H29" s="1083"/>
      <c r="I29" s="1093" t="s">
        <v>258</v>
      </c>
      <c r="J29" s="1094"/>
      <c r="K29" s="1081"/>
      <c r="L29" s="1082"/>
      <c r="M29" s="1082"/>
      <c r="N29" s="1083"/>
    </row>
    <row r="30" spans="1:15" ht="23.25" customHeight="1">
      <c r="A30" s="116"/>
      <c r="B30" s="704" t="s">
        <v>255</v>
      </c>
      <c r="C30" s="705"/>
      <c r="D30" s="706"/>
      <c r="E30" s="1095"/>
      <c r="F30" s="1096"/>
      <c r="G30" s="1096"/>
      <c r="H30" s="1097"/>
      <c r="I30" s="1093" t="s">
        <v>259</v>
      </c>
      <c r="J30" s="1094"/>
      <c r="K30" s="1095"/>
      <c r="L30" s="1096"/>
      <c r="M30" s="1096"/>
      <c r="N30" s="1097"/>
    </row>
    <row r="31" spans="1:15" ht="23.25" customHeight="1">
      <c r="A31" s="116"/>
      <c r="B31" s="704" t="s">
        <v>256</v>
      </c>
      <c r="C31" s="705"/>
      <c r="D31" s="706"/>
      <c r="E31" s="1081"/>
      <c r="F31" s="1082"/>
      <c r="G31" s="1082"/>
      <c r="H31" s="1083"/>
      <c r="I31" s="1093" t="s">
        <v>260</v>
      </c>
      <c r="J31" s="1094"/>
      <c r="K31" s="1095"/>
      <c r="L31" s="1096"/>
      <c r="M31" s="1096"/>
      <c r="N31" s="1097"/>
    </row>
    <row r="32" spans="1:15" ht="23.25" customHeight="1">
      <c r="A32" s="116"/>
      <c r="B32" s="693" t="s">
        <v>466</v>
      </c>
      <c r="C32" s="694"/>
      <c r="D32" s="695"/>
      <c r="E32" s="1084"/>
      <c r="F32" s="1085"/>
      <c r="G32" s="1085"/>
      <c r="H32" s="1085"/>
      <c r="I32" s="1085"/>
      <c r="J32" s="1085"/>
      <c r="K32" s="1085"/>
      <c r="L32" s="1085"/>
      <c r="M32" s="1085"/>
      <c r="N32" s="1086"/>
    </row>
    <row r="33" spans="1:15" ht="23.25" customHeight="1">
      <c r="A33" s="116"/>
      <c r="B33" s="1087" t="s">
        <v>257</v>
      </c>
      <c r="C33" s="1088"/>
      <c r="D33" s="1089"/>
      <c r="E33" s="1090"/>
      <c r="F33" s="1091"/>
      <c r="G33" s="1091"/>
      <c r="H33" s="1091"/>
      <c r="I33" s="1091"/>
      <c r="J33" s="1091"/>
      <c r="K33" s="1091"/>
      <c r="L33" s="1091"/>
      <c r="M33" s="1091"/>
      <c r="N33" s="1092"/>
    </row>
    <row r="34" spans="1:15" ht="16.5" customHeight="1">
      <c r="A34" s="116"/>
      <c r="B34" s="116"/>
      <c r="C34" s="116"/>
      <c r="D34" s="116"/>
      <c r="E34" s="218"/>
      <c r="F34" s="219"/>
      <c r="G34" s="132"/>
      <c r="H34" s="132"/>
      <c r="I34" s="132"/>
      <c r="J34" s="132"/>
      <c r="K34" s="132"/>
      <c r="L34" s="116"/>
      <c r="M34" s="116"/>
      <c r="N34" s="116"/>
    </row>
    <row r="35" spans="1:15" ht="14.25" customHeight="1">
      <c r="A35" s="116" t="s">
        <v>399</v>
      </c>
      <c r="B35" s="116"/>
      <c r="C35" s="116"/>
      <c r="D35" s="116"/>
      <c r="E35" s="116"/>
      <c r="F35" s="193"/>
      <c r="G35" s="116"/>
      <c r="H35" s="116"/>
      <c r="I35" s="116"/>
      <c r="J35" s="116"/>
      <c r="K35" s="116"/>
      <c r="L35" s="116"/>
      <c r="M35" s="116"/>
      <c r="N35" s="116"/>
    </row>
    <row r="36" spans="1:15" ht="14.25" customHeight="1">
      <c r="A36" s="114" t="s">
        <v>346</v>
      </c>
      <c r="B36" s="116"/>
      <c r="C36" s="116"/>
      <c r="D36" s="116"/>
      <c r="E36" s="116"/>
      <c r="F36" s="193"/>
      <c r="G36" s="116"/>
      <c r="H36" s="116"/>
      <c r="I36" s="116"/>
      <c r="J36" s="116"/>
      <c r="K36" s="116"/>
      <c r="L36" s="116"/>
      <c r="M36" s="116"/>
      <c r="N36" s="116"/>
    </row>
    <row r="37" spans="1:15" ht="14.25" customHeight="1">
      <c r="A37" s="114" t="s">
        <v>400</v>
      </c>
      <c r="B37" s="194"/>
      <c r="C37" s="194"/>
      <c r="D37" s="194"/>
      <c r="E37" s="194"/>
      <c r="F37" s="194"/>
      <c r="G37" s="194"/>
      <c r="H37" s="194"/>
      <c r="I37" s="194"/>
      <c r="J37" s="194"/>
      <c r="K37" s="194"/>
      <c r="L37" s="194"/>
      <c r="M37" s="194"/>
      <c r="N37" s="194"/>
      <c r="O37" s="194"/>
    </row>
    <row r="38" spans="1:15" ht="14.25" customHeight="1">
      <c r="A38" s="114" t="s">
        <v>401</v>
      </c>
    </row>
    <row r="39" spans="1:15">
      <c r="A39" s="114" t="s">
        <v>402</v>
      </c>
    </row>
    <row r="40" spans="1:15">
      <c r="A40" s="114" t="s">
        <v>403</v>
      </c>
    </row>
    <row r="41" spans="1:15">
      <c r="A41" s="116" t="s">
        <v>27</v>
      </c>
    </row>
    <row r="42" spans="1:15">
      <c r="A42" s="114" t="s">
        <v>344</v>
      </c>
    </row>
    <row r="43" spans="1:15">
      <c r="A43" s="114" t="s">
        <v>345</v>
      </c>
    </row>
    <row r="44" spans="1:15">
      <c r="A44" s="289" t="s">
        <v>828</v>
      </c>
    </row>
    <row r="45" spans="1:15">
      <c r="A45" s="289" t="s">
        <v>829</v>
      </c>
    </row>
    <row r="46" spans="1:15">
      <c r="A46" s="289" t="s">
        <v>830</v>
      </c>
    </row>
    <row r="47" spans="1:15">
      <c r="A47" s="289" t="s">
        <v>831</v>
      </c>
    </row>
    <row r="48" spans="1:15">
      <c r="O48" s="138" t="s">
        <v>518</v>
      </c>
    </row>
    <row r="50" spans="1:15" ht="28.5">
      <c r="A50" s="675" t="s">
        <v>18</v>
      </c>
      <c r="B50" s="675"/>
      <c r="C50" s="675"/>
      <c r="D50" s="675"/>
      <c r="E50" s="675"/>
      <c r="F50" s="675"/>
      <c r="G50" s="675"/>
      <c r="H50" s="675"/>
      <c r="I50" s="675"/>
      <c r="J50" s="675"/>
      <c r="K50" s="675"/>
      <c r="L50" s="675"/>
      <c r="M50" s="675"/>
      <c r="N50" s="675"/>
      <c r="O50" s="675"/>
    </row>
    <row r="51" spans="1:15" ht="21" customHeight="1">
      <c r="A51" s="674" t="s">
        <v>19</v>
      </c>
      <c r="B51" s="674"/>
      <c r="C51" s="674"/>
      <c r="D51" s="674"/>
      <c r="E51" s="674"/>
      <c r="F51" s="674"/>
      <c r="G51" s="674"/>
      <c r="H51" s="674"/>
      <c r="I51" s="674"/>
      <c r="J51" s="674"/>
      <c r="K51" s="674"/>
      <c r="L51" s="674"/>
      <c r="M51" s="674"/>
      <c r="N51" s="674"/>
      <c r="O51" s="674"/>
    </row>
    <row r="52" spans="1:15" ht="21" customHeight="1">
      <c r="K52" s="1098" t="s">
        <v>981</v>
      </c>
      <c r="L52" s="1099"/>
      <c r="M52" s="1099"/>
      <c r="N52" s="1099"/>
      <c r="O52" s="1099"/>
    </row>
    <row r="53" spans="1:15">
      <c r="L53" s="204"/>
      <c r="M53" s="204"/>
      <c r="N53" s="204"/>
    </row>
    <row r="54" spans="1:15" ht="21" customHeight="1">
      <c r="A54" s="114" t="s">
        <v>20</v>
      </c>
      <c r="B54" s="204"/>
      <c r="C54" s="204"/>
      <c r="D54" s="204"/>
    </row>
    <row r="55" spans="1:15">
      <c r="B55" s="204"/>
      <c r="C55" s="204"/>
      <c r="D55" s="204"/>
    </row>
    <row r="56" spans="1:15" ht="21" customHeight="1">
      <c r="B56" s="204"/>
      <c r="C56" s="204"/>
      <c r="D56" s="204"/>
      <c r="E56" s="114" t="s">
        <v>261</v>
      </c>
      <c r="I56" s="1101"/>
      <c r="J56" s="1101"/>
      <c r="K56" s="1101"/>
      <c r="L56" s="1101"/>
      <c r="M56" s="1101"/>
      <c r="N56" s="1101"/>
    </row>
    <row r="57" spans="1:15" ht="21" customHeight="1">
      <c r="B57" s="204"/>
      <c r="C57" s="204"/>
      <c r="D57" s="204"/>
      <c r="E57" s="114" t="s">
        <v>262</v>
      </c>
      <c r="I57" s="1101"/>
      <c r="J57" s="1101"/>
      <c r="K57" s="1101"/>
      <c r="L57" s="1101"/>
      <c r="M57" s="1101"/>
      <c r="N57" s="1101"/>
      <c r="O57" s="138"/>
    </row>
    <row r="58" spans="1:15" ht="21" customHeight="1">
      <c r="B58" s="204"/>
      <c r="C58" s="204"/>
      <c r="D58" s="204"/>
      <c r="E58" s="114" t="s">
        <v>263</v>
      </c>
      <c r="G58" s="152"/>
      <c r="H58" s="152"/>
      <c r="I58" s="1101"/>
      <c r="J58" s="1101"/>
      <c r="K58" s="1101"/>
      <c r="L58" s="1101"/>
      <c r="M58" s="1101"/>
      <c r="N58" s="1101"/>
    </row>
    <row r="59" spans="1:15" ht="21" customHeight="1">
      <c r="B59" s="204"/>
      <c r="C59" s="204"/>
      <c r="D59" s="204"/>
      <c r="E59" s="114" t="s">
        <v>21</v>
      </c>
      <c r="G59" s="152"/>
      <c r="H59" s="152"/>
      <c r="I59" s="1100"/>
      <c r="J59" s="1100"/>
      <c r="K59" s="1100"/>
      <c r="L59" s="1100"/>
      <c r="M59" s="1100"/>
      <c r="N59" s="1100"/>
    </row>
    <row r="60" spans="1:15">
      <c r="B60" s="204"/>
      <c r="C60" s="204"/>
      <c r="D60" s="204"/>
    </row>
    <row r="61" spans="1:15">
      <c r="A61" s="289" t="s">
        <v>982</v>
      </c>
      <c r="B61" s="511"/>
      <c r="C61" s="511"/>
      <c r="D61" s="511"/>
    </row>
    <row r="62" spans="1:15">
      <c r="A62" s="531" t="s">
        <v>983</v>
      </c>
      <c r="B62" s="530"/>
      <c r="C62" s="530"/>
      <c r="D62" s="530"/>
      <c r="E62" s="529"/>
      <c r="F62" s="529"/>
      <c r="G62" s="529"/>
      <c r="H62" s="529"/>
      <c r="I62" s="529"/>
      <c r="J62" s="529"/>
      <c r="K62" s="529"/>
      <c r="L62" s="529"/>
      <c r="M62" s="529"/>
      <c r="N62" s="529"/>
      <c r="O62" s="529"/>
    </row>
    <row r="63" spans="1:15">
      <c r="B63" s="204"/>
      <c r="C63" s="204"/>
      <c r="D63" s="204"/>
    </row>
    <row r="64" spans="1:15">
      <c r="A64" s="1013" t="s">
        <v>572</v>
      </c>
      <c r="B64" s="1013"/>
      <c r="C64" s="1013"/>
      <c r="D64" s="1013"/>
      <c r="E64" s="1013"/>
      <c r="F64" s="1013"/>
      <c r="G64" s="1013"/>
      <c r="H64" s="1013"/>
      <c r="I64" s="1013"/>
      <c r="J64" s="1013"/>
      <c r="K64" s="1013"/>
      <c r="L64" s="1013"/>
      <c r="M64" s="1013"/>
      <c r="N64" s="1013"/>
      <c r="O64" s="1013"/>
    </row>
    <row r="65" spans="1:14">
      <c r="B65" s="204"/>
      <c r="C65" s="204"/>
      <c r="D65" s="204"/>
    </row>
    <row r="66" spans="1:14" ht="26.25" customHeight="1">
      <c r="A66" s="114" t="s">
        <v>23</v>
      </c>
      <c r="B66" s="204"/>
      <c r="C66" s="204"/>
      <c r="D66" s="1126">
        <f>公営３内訳２!R51</f>
        <v>0</v>
      </c>
      <c r="E66" s="1126"/>
      <c r="F66" s="1126"/>
      <c r="G66" s="114" t="s">
        <v>2</v>
      </c>
    </row>
    <row r="67" spans="1:14">
      <c r="B67" s="204"/>
      <c r="C67" s="204"/>
      <c r="D67" s="204"/>
    </row>
    <row r="68" spans="1:14" ht="21" customHeight="1">
      <c r="A68" s="114" t="s">
        <v>24</v>
      </c>
      <c r="B68" s="204"/>
      <c r="C68" s="204"/>
      <c r="D68" s="204"/>
    </row>
    <row r="69" spans="1:14" ht="21" customHeight="1">
      <c r="A69" s="114" t="s">
        <v>25</v>
      </c>
      <c r="B69" s="204"/>
      <c r="C69" s="204"/>
      <c r="D69" s="204"/>
    </row>
    <row r="71" spans="1:14" ht="21" customHeight="1">
      <c r="A71" s="217" t="s">
        <v>397</v>
      </c>
      <c r="B71" s="114" t="str">
        <f>入力シート!C1</f>
        <v>令和5年6月4日執行青森県知事選挙</v>
      </c>
      <c r="J71" s="692"/>
      <c r="K71" s="692"/>
      <c r="L71" s="692"/>
    </row>
    <row r="73" spans="1:14" ht="21" customHeight="1">
      <c r="A73" s="114" t="s">
        <v>26</v>
      </c>
      <c r="E73" s="144">
        <f>入力シート!C8</f>
        <v>0</v>
      </c>
      <c r="F73" s="141"/>
      <c r="G73" s="141">
        <f>入力シート!C10</f>
        <v>0</v>
      </c>
    </row>
    <row r="74" spans="1:14">
      <c r="A74" s="116"/>
      <c r="B74" s="116"/>
      <c r="C74" s="116"/>
      <c r="D74" s="116"/>
      <c r="E74" s="116"/>
      <c r="F74" s="193"/>
      <c r="G74" s="116"/>
      <c r="H74" s="116"/>
      <c r="I74" s="116"/>
      <c r="J74" s="116"/>
      <c r="K74" s="116"/>
      <c r="L74" s="116"/>
      <c r="M74" s="116"/>
      <c r="N74" s="116"/>
    </row>
    <row r="75" spans="1:14" ht="21" customHeight="1">
      <c r="A75" s="116" t="s">
        <v>253</v>
      </c>
      <c r="B75" s="116"/>
      <c r="C75" s="116"/>
      <c r="D75" s="116"/>
      <c r="E75" s="218"/>
      <c r="F75" s="219"/>
      <c r="G75" s="132"/>
      <c r="H75" s="132"/>
      <c r="I75" s="218"/>
      <c r="J75" s="132"/>
      <c r="K75" s="132"/>
      <c r="L75" s="116"/>
      <c r="M75" s="116"/>
      <c r="N75" s="116"/>
    </row>
    <row r="76" spans="1:14" ht="23.25" customHeight="1">
      <c r="A76" s="116"/>
      <c r="B76" s="704" t="s">
        <v>254</v>
      </c>
      <c r="C76" s="705"/>
      <c r="D76" s="706"/>
      <c r="E76" s="1081"/>
      <c r="F76" s="1082"/>
      <c r="G76" s="1082"/>
      <c r="H76" s="1083"/>
      <c r="I76" s="1093" t="s">
        <v>258</v>
      </c>
      <c r="J76" s="1094"/>
      <c r="K76" s="1081"/>
      <c r="L76" s="1082"/>
      <c r="M76" s="1082"/>
      <c r="N76" s="1083"/>
    </row>
    <row r="77" spans="1:14" ht="23.25" customHeight="1">
      <c r="A77" s="116"/>
      <c r="B77" s="704" t="s">
        <v>255</v>
      </c>
      <c r="C77" s="705"/>
      <c r="D77" s="706"/>
      <c r="E77" s="1095"/>
      <c r="F77" s="1096"/>
      <c r="G77" s="1096"/>
      <c r="H77" s="1097"/>
      <c r="I77" s="1093" t="s">
        <v>259</v>
      </c>
      <c r="J77" s="1094"/>
      <c r="K77" s="1095"/>
      <c r="L77" s="1096"/>
      <c r="M77" s="1096"/>
      <c r="N77" s="1097"/>
    </row>
    <row r="78" spans="1:14" ht="23.25" customHeight="1">
      <c r="A78" s="116"/>
      <c r="B78" s="704" t="s">
        <v>256</v>
      </c>
      <c r="C78" s="705"/>
      <c r="D78" s="706"/>
      <c r="E78" s="1081"/>
      <c r="F78" s="1082"/>
      <c r="G78" s="1082"/>
      <c r="H78" s="1083"/>
      <c r="I78" s="1093" t="s">
        <v>260</v>
      </c>
      <c r="J78" s="1094"/>
      <c r="K78" s="1095"/>
      <c r="L78" s="1096"/>
      <c r="M78" s="1096"/>
      <c r="N78" s="1097"/>
    </row>
    <row r="79" spans="1:14" ht="23.25" customHeight="1">
      <c r="A79" s="116"/>
      <c r="B79" s="693" t="s">
        <v>466</v>
      </c>
      <c r="C79" s="694"/>
      <c r="D79" s="695"/>
      <c r="E79" s="1084"/>
      <c r="F79" s="1085"/>
      <c r="G79" s="1085"/>
      <c r="H79" s="1085"/>
      <c r="I79" s="1085"/>
      <c r="J79" s="1085"/>
      <c r="K79" s="1085"/>
      <c r="L79" s="1085"/>
      <c r="M79" s="1085"/>
      <c r="N79" s="1086"/>
    </row>
    <row r="80" spans="1:14" ht="23.25" customHeight="1">
      <c r="A80" s="116"/>
      <c r="B80" s="1087" t="s">
        <v>257</v>
      </c>
      <c r="C80" s="1088"/>
      <c r="D80" s="1089"/>
      <c r="E80" s="1090"/>
      <c r="F80" s="1091"/>
      <c r="G80" s="1091"/>
      <c r="H80" s="1091"/>
      <c r="I80" s="1091"/>
      <c r="J80" s="1091"/>
      <c r="K80" s="1091"/>
      <c r="L80" s="1091"/>
      <c r="M80" s="1091"/>
      <c r="N80" s="1092"/>
    </row>
    <row r="81" spans="1:15" ht="15.75" customHeight="1">
      <c r="A81" s="116"/>
      <c r="B81" s="116"/>
      <c r="C81" s="116"/>
      <c r="D81" s="116"/>
      <c r="E81" s="218"/>
      <c r="F81" s="219"/>
      <c r="G81" s="132"/>
      <c r="H81" s="132"/>
      <c r="I81" s="132"/>
      <c r="J81" s="132"/>
      <c r="K81" s="132"/>
      <c r="L81" s="116"/>
      <c r="M81" s="116"/>
      <c r="N81" s="116"/>
    </row>
    <row r="82" spans="1:15">
      <c r="A82" s="116" t="s">
        <v>399</v>
      </c>
      <c r="B82" s="116"/>
      <c r="C82" s="116"/>
      <c r="D82" s="116"/>
      <c r="E82" s="116"/>
      <c r="F82" s="193"/>
      <c r="G82" s="116"/>
      <c r="H82" s="116"/>
      <c r="I82" s="116"/>
      <c r="J82" s="116"/>
      <c r="K82" s="116"/>
      <c r="L82" s="116"/>
      <c r="M82" s="116"/>
      <c r="N82" s="116"/>
    </row>
    <row r="83" spans="1:15">
      <c r="A83" s="114" t="s">
        <v>346</v>
      </c>
      <c r="B83" s="116"/>
      <c r="C83" s="116"/>
      <c r="D83" s="116"/>
      <c r="E83" s="116"/>
      <c r="F83" s="193"/>
      <c r="G83" s="116"/>
      <c r="H83" s="116"/>
      <c r="I83" s="116"/>
      <c r="J83" s="116"/>
      <c r="K83" s="116"/>
      <c r="L83" s="116"/>
      <c r="M83" s="116"/>
      <c r="N83" s="116"/>
    </row>
    <row r="84" spans="1:15">
      <c r="A84" s="114" t="s">
        <v>400</v>
      </c>
      <c r="B84" s="194"/>
      <c r="C84" s="194"/>
      <c r="D84" s="194"/>
      <c r="E84" s="194"/>
      <c r="F84" s="194"/>
      <c r="G84" s="194"/>
      <c r="H84" s="194"/>
      <c r="I84" s="194"/>
      <c r="J84" s="194"/>
      <c r="K84" s="194"/>
      <c r="L84" s="194"/>
      <c r="M84" s="194"/>
      <c r="N84" s="194"/>
      <c r="O84" s="194"/>
    </row>
    <row r="85" spans="1:15">
      <c r="A85" s="114" t="s">
        <v>401</v>
      </c>
    </row>
    <row r="86" spans="1:15">
      <c r="A86" s="114" t="s">
        <v>402</v>
      </c>
    </row>
    <row r="87" spans="1:15">
      <c r="A87" s="114" t="s">
        <v>403</v>
      </c>
    </row>
    <row r="88" spans="1:15">
      <c r="A88" s="116" t="s">
        <v>27</v>
      </c>
    </row>
    <row r="89" spans="1:15">
      <c r="A89" s="114" t="s">
        <v>344</v>
      </c>
    </row>
    <row r="90" spans="1:15">
      <c r="A90" s="114" t="s">
        <v>345</v>
      </c>
    </row>
    <row r="91" spans="1:15">
      <c r="A91" s="289" t="s">
        <v>828</v>
      </c>
    </row>
    <row r="92" spans="1:15">
      <c r="A92" s="289" t="s">
        <v>829</v>
      </c>
    </row>
    <row r="93" spans="1:15">
      <c r="A93" s="289" t="s">
        <v>830</v>
      </c>
    </row>
    <row r="94" spans="1:15">
      <c r="A94" s="289" t="s">
        <v>831</v>
      </c>
    </row>
    <row r="95" spans="1:15">
      <c r="O95" s="138" t="s">
        <v>518</v>
      </c>
    </row>
    <row r="97" spans="1:15" ht="28.5">
      <c r="A97" s="675" t="s">
        <v>18</v>
      </c>
      <c r="B97" s="675"/>
      <c r="C97" s="675"/>
      <c r="D97" s="675"/>
      <c r="E97" s="675"/>
      <c r="F97" s="675"/>
      <c r="G97" s="675"/>
      <c r="H97" s="675"/>
      <c r="I97" s="675"/>
      <c r="J97" s="675"/>
      <c r="K97" s="675"/>
      <c r="L97" s="675"/>
      <c r="M97" s="675"/>
      <c r="N97" s="675"/>
      <c r="O97" s="675"/>
    </row>
    <row r="98" spans="1:15" ht="21" customHeight="1">
      <c r="A98" s="674" t="s">
        <v>19</v>
      </c>
      <c r="B98" s="674"/>
      <c r="C98" s="674"/>
      <c r="D98" s="674"/>
      <c r="E98" s="674"/>
      <c r="F98" s="674"/>
      <c r="G98" s="674"/>
      <c r="H98" s="674"/>
      <c r="I98" s="674"/>
      <c r="J98" s="674"/>
      <c r="K98" s="674"/>
      <c r="L98" s="674"/>
      <c r="M98" s="674"/>
      <c r="N98" s="674"/>
      <c r="O98" s="674"/>
    </row>
    <row r="99" spans="1:15" ht="21" customHeight="1">
      <c r="K99" s="1098" t="s">
        <v>981</v>
      </c>
      <c r="L99" s="1099"/>
      <c r="M99" s="1099"/>
      <c r="N99" s="1099"/>
      <c r="O99" s="1099"/>
    </row>
    <row r="100" spans="1:15">
      <c r="L100" s="204"/>
      <c r="M100" s="204"/>
      <c r="N100" s="204"/>
    </row>
    <row r="101" spans="1:15" ht="21" customHeight="1">
      <c r="A101" s="114" t="s">
        <v>20</v>
      </c>
      <c r="B101" s="204"/>
      <c r="C101" s="204"/>
      <c r="D101" s="204"/>
    </row>
    <row r="102" spans="1:15">
      <c r="B102" s="204"/>
      <c r="C102" s="204"/>
      <c r="D102" s="204"/>
    </row>
    <row r="103" spans="1:15" ht="21" customHeight="1">
      <c r="B103" s="204"/>
      <c r="C103" s="204"/>
      <c r="D103" s="204"/>
      <c r="E103" s="114" t="s">
        <v>261</v>
      </c>
      <c r="I103" s="1101"/>
      <c r="J103" s="1101"/>
      <c r="K103" s="1101"/>
      <c r="L103" s="1101"/>
      <c r="M103" s="1101"/>
      <c r="N103" s="1101"/>
    </row>
    <row r="104" spans="1:15" ht="21" customHeight="1">
      <c r="B104" s="204"/>
      <c r="C104" s="204"/>
      <c r="D104" s="204"/>
      <c r="E104" s="114" t="s">
        <v>262</v>
      </c>
      <c r="I104" s="1101"/>
      <c r="J104" s="1101"/>
      <c r="K104" s="1101"/>
      <c r="L104" s="1101"/>
      <c r="M104" s="1101"/>
      <c r="N104" s="1101"/>
      <c r="O104" s="138"/>
    </row>
    <row r="105" spans="1:15" ht="21" customHeight="1">
      <c r="B105" s="204"/>
      <c r="C105" s="204"/>
      <c r="D105" s="204"/>
      <c r="E105" s="114" t="s">
        <v>263</v>
      </c>
      <c r="G105" s="152"/>
      <c r="H105" s="152"/>
      <c r="I105" s="1101"/>
      <c r="J105" s="1101"/>
      <c r="K105" s="1101"/>
      <c r="L105" s="1101"/>
      <c r="M105" s="1101"/>
      <c r="N105" s="1101"/>
    </row>
    <row r="106" spans="1:15" ht="21" customHeight="1">
      <c r="B106" s="204"/>
      <c r="C106" s="204"/>
      <c r="D106" s="204"/>
      <c r="E106" s="114" t="s">
        <v>21</v>
      </c>
      <c r="G106" s="152"/>
      <c r="H106" s="152"/>
      <c r="I106" s="1100"/>
      <c r="J106" s="1100"/>
      <c r="K106" s="1100"/>
      <c r="L106" s="1100"/>
      <c r="M106" s="1100"/>
      <c r="N106" s="1100"/>
    </row>
    <row r="107" spans="1:15">
      <c r="B107" s="204"/>
      <c r="C107" s="204"/>
      <c r="D107" s="204"/>
    </row>
    <row r="108" spans="1:15">
      <c r="A108" s="289" t="s">
        <v>982</v>
      </c>
      <c r="B108" s="511"/>
      <c r="C108" s="511"/>
      <c r="D108" s="511"/>
    </row>
    <row r="109" spans="1:15">
      <c r="A109" s="531" t="s">
        <v>983</v>
      </c>
      <c r="B109" s="530"/>
      <c r="C109" s="530"/>
      <c r="D109" s="530"/>
      <c r="E109" s="529"/>
      <c r="F109" s="529"/>
      <c r="G109" s="529"/>
      <c r="H109" s="529"/>
      <c r="I109" s="529"/>
      <c r="J109" s="529"/>
      <c r="K109" s="529"/>
      <c r="L109" s="529"/>
      <c r="M109" s="529"/>
      <c r="N109" s="529"/>
      <c r="O109" s="529"/>
    </row>
    <row r="110" spans="1:15">
      <c r="B110" s="204"/>
      <c r="C110" s="204"/>
      <c r="D110" s="204"/>
    </row>
    <row r="111" spans="1:15">
      <c r="A111" s="1013" t="s">
        <v>572</v>
      </c>
      <c r="B111" s="1013"/>
      <c r="C111" s="1013"/>
      <c r="D111" s="1013"/>
      <c r="E111" s="1013"/>
      <c r="F111" s="1013"/>
      <c r="G111" s="1013"/>
      <c r="H111" s="1013"/>
      <c r="I111" s="1013"/>
      <c r="J111" s="1013"/>
      <c r="K111" s="1013"/>
      <c r="L111" s="1013"/>
      <c r="M111" s="1013"/>
      <c r="N111" s="1013"/>
      <c r="O111" s="1013"/>
    </row>
    <row r="112" spans="1:15">
      <c r="B112" s="204"/>
      <c r="C112" s="204"/>
      <c r="D112" s="204"/>
    </row>
    <row r="113" spans="1:14" ht="21" customHeight="1">
      <c r="A113" s="114" t="s">
        <v>23</v>
      </c>
      <c r="B113" s="204"/>
      <c r="C113" s="204"/>
      <c r="D113" s="1102">
        <f>公営３内訳２!N82</f>
        <v>0</v>
      </c>
      <c r="E113" s="1102"/>
      <c r="F113" s="1102"/>
      <c r="G113" s="114" t="s">
        <v>2</v>
      </c>
    </row>
    <row r="114" spans="1:14">
      <c r="B114" s="204"/>
      <c r="C114" s="204"/>
      <c r="D114" s="204"/>
    </row>
    <row r="115" spans="1:14" ht="21" customHeight="1">
      <c r="A115" s="114" t="s">
        <v>24</v>
      </c>
      <c r="B115" s="204"/>
      <c r="C115" s="204"/>
      <c r="D115" s="204"/>
    </row>
    <row r="116" spans="1:14" ht="21" customHeight="1">
      <c r="A116" s="114" t="s">
        <v>25</v>
      </c>
      <c r="B116" s="204"/>
      <c r="C116" s="204"/>
      <c r="D116" s="204"/>
    </row>
    <row r="118" spans="1:14" ht="21" customHeight="1">
      <c r="A118" s="217" t="s">
        <v>397</v>
      </c>
      <c r="B118" s="114" t="str">
        <f>入力シート!C1</f>
        <v>令和5年6月4日執行青森県知事選挙</v>
      </c>
      <c r="J118" s="153"/>
      <c r="K118" s="153"/>
      <c r="L118" s="153"/>
    </row>
    <row r="120" spans="1:14" ht="21" customHeight="1">
      <c r="A120" s="114" t="s">
        <v>26</v>
      </c>
      <c r="E120" s="144">
        <f>入力シート!C8</f>
        <v>0</v>
      </c>
      <c r="F120" s="141"/>
      <c r="G120" s="141">
        <f>入力シート!C10</f>
        <v>0</v>
      </c>
    </row>
    <row r="121" spans="1:14">
      <c r="A121" s="116"/>
      <c r="B121" s="116"/>
      <c r="C121" s="116"/>
      <c r="D121" s="116"/>
      <c r="E121" s="116"/>
      <c r="F121" s="193"/>
      <c r="G121" s="116"/>
      <c r="H121" s="116"/>
      <c r="I121" s="116"/>
      <c r="J121" s="116"/>
      <c r="K121" s="116"/>
      <c r="L121" s="116"/>
      <c r="M121" s="116"/>
      <c r="N121" s="116"/>
    </row>
    <row r="122" spans="1:14" ht="21" customHeight="1">
      <c r="A122" s="116" t="s">
        <v>253</v>
      </c>
      <c r="B122" s="116"/>
      <c r="C122" s="116"/>
      <c r="D122" s="116"/>
      <c r="E122" s="218"/>
      <c r="F122" s="219"/>
      <c r="G122" s="132"/>
      <c r="H122" s="132"/>
      <c r="I122" s="218"/>
      <c r="J122" s="132"/>
      <c r="K122" s="132"/>
      <c r="L122" s="116"/>
      <c r="M122" s="116"/>
      <c r="N122" s="116"/>
    </row>
    <row r="123" spans="1:14" ht="23.25" customHeight="1">
      <c r="A123" s="116"/>
      <c r="B123" s="704" t="s">
        <v>254</v>
      </c>
      <c r="C123" s="705"/>
      <c r="D123" s="706"/>
      <c r="E123" s="1081"/>
      <c r="F123" s="1082"/>
      <c r="G123" s="1082"/>
      <c r="H123" s="1083"/>
      <c r="I123" s="1093" t="s">
        <v>258</v>
      </c>
      <c r="J123" s="1094"/>
      <c r="K123" s="1081"/>
      <c r="L123" s="1082"/>
      <c r="M123" s="1082"/>
      <c r="N123" s="1083"/>
    </row>
    <row r="124" spans="1:14" ht="23.25" customHeight="1">
      <c r="A124" s="116"/>
      <c r="B124" s="704" t="s">
        <v>255</v>
      </c>
      <c r="C124" s="705"/>
      <c r="D124" s="706"/>
      <c r="E124" s="1095"/>
      <c r="F124" s="1096"/>
      <c r="G124" s="1096"/>
      <c r="H124" s="1097"/>
      <c r="I124" s="1093" t="s">
        <v>259</v>
      </c>
      <c r="J124" s="1094"/>
      <c r="K124" s="1095"/>
      <c r="L124" s="1096"/>
      <c r="M124" s="1096"/>
      <c r="N124" s="1097"/>
    </row>
    <row r="125" spans="1:14" ht="23.25" customHeight="1">
      <c r="A125" s="116"/>
      <c r="B125" s="704" t="s">
        <v>256</v>
      </c>
      <c r="C125" s="705"/>
      <c r="D125" s="706"/>
      <c r="E125" s="1081"/>
      <c r="F125" s="1082"/>
      <c r="G125" s="1082"/>
      <c r="H125" s="1083"/>
      <c r="I125" s="1093" t="s">
        <v>260</v>
      </c>
      <c r="J125" s="1094"/>
      <c r="K125" s="1095"/>
      <c r="L125" s="1096"/>
      <c r="M125" s="1096"/>
      <c r="N125" s="1097"/>
    </row>
    <row r="126" spans="1:14" ht="23.25" customHeight="1">
      <c r="A126" s="116"/>
      <c r="B126" s="693" t="s">
        <v>466</v>
      </c>
      <c r="C126" s="694"/>
      <c r="D126" s="695"/>
      <c r="E126" s="1084"/>
      <c r="F126" s="1085"/>
      <c r="G126" s="1085"/>
      <c r="H126" s="1085"/>
      <c r="I126" s="1085"/>
      <c r="J126" s="1085"/>
      <c r="K126" s="1085"/>
      <c r="L126" s="1085"/>
      <c r="M126" s="1085"/>
      <c r="N126" s="1086"/>
    </row>
    <row r="127" spans="1:14" ht="23.25" customHeight="1">
      <c r="A127" s="116"/>
      <c r="B127" s="1087" t="s">
        <v>257</v>
      </c>
      <c r="C127" s="1088"/>
      <c r="D127" s="1089"/>
      <c r="E127" s="1090"/>
      <c r="F127" s="1091"/>
      <c r="G127" s="1091"/>
      <c r="H127" s="1091"/>
      <c r="I127" s="1091"/>
      <c r="J127" s="1091"/>
      <c r="K127" s="1091"/>
      <c r="L127" s="1091"/>
      <c r="M127" s="1091"/>
      <c r="N127" s="1092"/>
    </row>
    <row r="128" spans="1:14" ht="16.5" customHeight="1">
      <c r="A128" s="116"/>
      <c r="B128" s="116"/>
      <c r="C128" s="116"/>
      <c r="D128" s="116"/>
      <c r="E128" s="218"/>
      <c r="F128" s="219"/>
      <c r="G128" s="132"/>
      <c r="H128" s="132"/>
      <c r="I128" s="132"/>
      <c r="J128" s="132"/>
      <c r="K128" s="132"/>
      <c r="L128" s="116"/>
      <c r="M128" s="116"/>
      <c r="N128" s="116"/>
    </row>
    <row r="129" spans="1:15">
      <c r="A129" s="116" t="s">
        <v>399</v>
      </c>
      <c r="B129" s="116"/>
      <c r="C129" s="116"/>
      <c r="D129" s="116"/>
      <c r="E129" s="116"/>
      <c r="F129" s="193"/>
      <c r="G129" s="116"/>
      <c r="H129" s="116"/>
      <c r="I129" s="116"/>
      <c r="J129" s="116"/>
      <c r="K129" s="116"/>
      <c r="L129" s="116"/>
      <c r="M129" s="116"/>
      <c r="N129" s="116"/>
    </row>
    <row r="130" spans="1:15">
      <c r="A130" s="114" t="s">
        <v>346</v>
      </c>
      <c r="B130" s="116"/>
      <c r="C130" s="116"/>
      <c r="D130" s="116"/>
      <c r="E130" s="116"/>
      <c r="F130" s="193"/>
      <c r="G130" s="116"/>
      <c r="H130" s="116"/>
      <c r="I130" s="116"/>
      <c r="J130" s="116"/>
      <c r="K130" s="116"/>
      <c r="L130" s="116"/>
      <c r="M130" s="116"/>
      <c r="N130" s="116"/>
    </row>
    <row r="131" spans="1:15">
      <c r="A131" s="114" t="s">
        <v>400</v>
      </c>
      <c r="B131" s="194"/>
      <c r="C131" s="194"/>
      <c r="D131" s="194"/>
      <c r="E131" s="194"/>
      <c r="F131" s="194"/>
      <c r="G131" s="194"/>
      <c r="H131" s="194"/>
      <c r="I131" s="194"/>
      <c r="J131" s="194"/>
      <c r="K131" s="194"/>
      <c r="L131" s="194"/>
      <c r="M131" s="194"/>
      <c r="N131" s="194"/>
      <c r="O131" s="194"/>
    </row>
    <row r="132" spans="1:15">
      <c r="A132" s="114" t="s">
        <v>401</v>
      </c>
    </row>
    <row r="133" spans="1:15">
      <c r="A133" s="114" t="s">
        <v>402</v>
      </c>
    </row>
    <row r="134" spans="1:15">
      <c r="A134" s="114" t="s">
        <v>403</v>
      </c>
    </row>
    <row r="135" spans="1:15">
      <c r="A135" s="116" t="s">
        <v>27</v>
      </c>
    </row>
    <row r="136" spans="1:15">
      <c r="A136" s="114" t="s">
        <v>344</v>
      </c>
    </row>
    <row r="137" spans="1:15">
      <c r="A137" s="114" t="s">
        <v>345</v>
      </c>
    </row>
    <row r="138" spans="1:15">
      <c r="A138" s="289" t="s">
        <v>828</v>
      </c>
    </row>
    <row r="139" spans="1:15">
      <c r="A139" s="289" t="s">
        <v>829</v>
      </c>
    </row>
    <row r="140" spans="1:15">
      <c r="A140" s="289" t="s">
        <v>830</v>
      </c>
    </row>
    <row r="141" spans="1:15">
      <c r="A141" s="289" t="s">
        <v>831</v>
      </c>
    </row>
  </sheetData>
  <mergeCells count="70">
    <mergeCell ref="I124:J124"/>
    <mergeCell ref="K124:N124"/>
    <mergeCell ref="B127:D127"/>
    <mergeCell ref="E127:N127"/>
    <mergeCell ref="B125:D125"/>
    <mergeCell ref="E125:H125"/>
    <mergeCell ref="I125:J125"/>
    <mergeCell ref="K125:N125"/>
    <mergeCell ref="B126:D126"/>
    <mergeCell ref="E126:N126"/>
    <mergeCell ref="B124:D124"/>
    <mergeCell ref="E124:H124"/>
    <mergeCell ref="I77:J77"/>
    <mergeCell ref="K77:N77"/>
    <mergeCell ref="A97:O97"/>
    <mergeCell ref="A98:O98"/>
    <mergeCell ref="B78:D78"/>
    <mergeCell ref="E78:H78"/>
    <mergeCell ref="I78:J78"/>
    <mergeCell ref="K78:N78"/>
    <mergeCell ref="B77:D77"/>
    <mergeCell ref="E77:H77"/>
    <mergeCell ref="I106:N106"/>
    <mergeCell ref="A111:O111"/>
    <mergeCell ref="E123:H123"/>
    <mergeCell ref="I123:J123"/>
    <mergeCell ref="K123:N123"/>
    <mergeCell ref="D113:F113"/>
    <mergeCell ref="B123:D123"/>
    <mergeCell ref="K99:O99"/>
    <mergeCell ref="I103:N105"/>
    <mergeCell ref="B79:D79"/>
    <mergeCell ref="E79:N79"/>
    <mergeCell ref="B80:D80"/>
    <mergeCell ref="E80:N80"/>
    <mergeCell ref="I56:N58"/>
    <mergeCell ref="I59:N59"/>
    <mergeCell ref="B76:D76"/>
    <mergeCell ref="E76:H76"/>
    <mergeCell ref="I76:J76"/>
    <mergeCell ref="K76:N76"/>
    <mergeCell ref="D66:F66"/>
    <mergeCell ref="J71:L71"/>
    <mergeCell ref="A64:O64"/>
    <mergeCell ref="B32:D32"/>
    <mergeCell ref="E32:N32"/>
    <mergeCell ref="K52:O52"/>
    <mergeCell ref="B33:D33"/>
    <mergeCell ref="E33:N33"/>
    <mergeCell ref="A50:O50"/>
    <mergeCell ref="A51:O51"/>
    <mergeCell ref="B31:D31"/>
    <mergeCell ref="E31:H31"/>
    <mergeCell ref="I31:J31"/>
    <mergeCell ref="K31:N31"/>
    <mergeCell ref="B30:D30"/>
    <mergeCell ref="E30:H30"/>
    <mergeCell ref="I30:J30"/>
    <mergeCell ref="K30:N30"/>
    <mergeCell ref="B29:D29"/>
    <mergeCell ref="E29:H29"/>
    <mergeCell ref="I29:J29"/>
    <mergeCell ref="K29:N29"/>
    <mergeCell ref="A17:O17"/>
    <mergeCell ref="D19:F19"/>
    <mergeCell ref="A3:O3"/>
    <mergeCell ref="A4:O4"/>
    <mergeCell ref="K5:O5"/>
    <mergeCell ref="I12:N12"/>
    <mergeCell ref="I9:N11"/>
  </mergeCells>
  <phoneticPr fontId="3"/>
  <pageMargins left="0.78740157480314965" right="0.35433070866141736" top="0.59055118110236227" bottom="0.59055118110236227" header="0.51181102362204722" footer="0.51181102362204722"/>
  <pageSetup paperSize="9" orientation="portrait" blackAndWhite="1" horizontalDpi="200" verticalDpi="200" r:id="rId1"/>
  <headerFooter alignWithMargins="0"/>
  <rowBreaks count="2" manualBreakCount="2">
    <brk id="47" max="14" man="1"/>
    <brk id="94" max="14"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87"/>
  <sheetViews>
    <sheetView view="pageBreakPreview" zoomScale="98" zoomScaleNormal="100" zoomScaleSheetLayoutView="98" workbookViewId="0"/>
  </sheetViews>
  <sheetFormatPr defaultColWidth="5.875" defaultRowHeight="13.5"/>
  <cols>
    <col min="1" max="3" width="5.875" customWidth="1"/>
    <col min="4" max="4" width="3.5" bestFit="1" customWidth="1"/>
    <col min="5" max="5" width="7.5" bestFit="1" customWidth="1"/>
    <col min="6" max="6" width="5.625" customWidth="1"/>
    <col min="7" max="7" width="2.5" bestFit="1" customWidth="1"/>
    <col min="8" max="8" width="3.75" customWidth="1"/>
    <col min="9" max="10" width="4.125" customWidth="1"/>
    <col min="11" max="11" width="9.375" customWidth="1"/>
    <col min="12" max="12" width="3.5" customWidth="1"/>
    <col min="13" max="14" width="3.75" customWidth="1"/>
    <col min="15" max="15" width="3.5" customWidth="1"/>
    <col min="16" max="17" width="4.125" customWidth="1"/>
    <col min="18" max="18" width="8.5" bestFit="1" customWidth="1"/>
    <col min="19" max="19" width="3.5" bestFit="1" customWidth="1"/>
    <col min="20" max="20" width="8" customWidth="1"/>
    <col min="24" max="24" width="8.5" bestFit="1" customWidth="1"/>
  </cols>
  <sheetData>
    <row r="1" spans="1:20" ht="14.25">
      <c r="A1" s="1"/>
      <c r="B1" s="1"/>
      <c r="C1" s="1"/>
      <c r="D1" s="1"/>
      <c r="E1" s="1"/>
      <c r="F1" s="1"/>
      <c r="G1" s="1"/>
      <c r="H1" s="1"/>
      <c r="I1" s="1"/>
      <c r="J1" s="1"/>
      <c r="K1" s="1"/>
      <c r="L1" s="1"/>
      <c r="M1" s="1"/>
      <c r="N1" s="1"/>
      <c r="O1" s="1"/>
      <c r="P1" s="1"/>
      <c r="Q1" s="1"/>
      <c r="R1" s="1"/>
      <c r="S1" s="1"/>
      <c r="T1" s="2" t="s">
        <v>38</v>
      </c>
    </row>
    <row r="2" spans="1:20" ht="14.25">
      <c r="A2" s="1"/>
      <c r="B2" s="1"/>
      <c r="C2" s="1"/>
      <c r="D2" s="1"/>
      <c r="E2" s="1"/>
      <c r="F2" s="1"/>
      <c r="G2" s="1"/>
      <c r="H2" s="1"/>
      <c r="I2" s="1"/>
      <c r="J2" s="1"/>
      <c r="K2" s="1"/>
      <c r="L2" s="1"/>
      <c r="M2" s="1"/>
      <c r="N2" s="1"/>
      <c r="O2" s="1"/>
      <c r="P2" s="1"/>
      <c r="Q2" s="1"/>
      <c r="R2" s="1"/>
      <c r="S2" s="1"/>
      <c r="T2" s="1"/>
    </row>
    <row r="3" spans="1:20" ht="28.5">
      <c r="A3" s="1112" t="s">
        <v>29</v>
      </c>
      <c r="B3" s="1112"/>
      <c r="C3" s="1112"/>
      <c r="D3" s="1112"/>
      <c r="E3" s="1112"/>
      <c r="F3" s="1112"/>
      <c r="G3" s="1112"/>
      <c r="H3" s="1112"/>
      <c r="I3" s="1112"/>
      <c r="J3" s="1112"/>
      <c r="K3" s="1112"/>
      <c r="L3" s="1112"/>
      <c r="M3" s="1112"/>
      <c r="N3" s="1112"/>
      <c r="O3" s="1112"/>
      <c r="P3" s="1112"/>
      <c r="Q3" s="1112"/>
      <c r="R3" s="1112"/>
      <c r="S3" s="1112"/>
      <c r="T3" s="1112"/>
    </row>
    <row r="4" spans="1:20" ht="14.25">
      <c r="A4" s="1110" t="s">
        <v>39</v>
      </c>
      <c r="B4" s="1110"/>
      <c r="C4" s="1110"/>
      <c r="D4" s="1110"/>
      <c r="E4" s="1110"/>
      <c r="F4" s="1110"/>
      <c r="G4" s="1110"/>
      <c r="H4" s="1110"/>
      <c r="I4" s="1110"/>
      <c r="J4" s="1110"/>
      <c r="K4" s="1110"/>
      <c r="L4" s="1110"/>
      <c r="M4" s="1110"/>
      <c r="N4" s="1110"/>
      <c r="O4" s="1110"/>
      <c r="P4" s="1110"/>
      <c r="Q4" s="1110"/>
      <c r="R4" s="1110"/>
      <c r="S4" s="1110"/>
      <c r="T4" s="1110"/>
    </row>
    <row r="5" spans="1:20" ht="14.25">
      <c r="A5" s="1"/>
      <c r="B5" s="1"/>
      <c r="C5" s="1"/>
      <c r="D5" s="1"/>
      <c r="E5" s="1"/>
      <c r="F5" s="1"/>
      <c r="G5" s="1"/>
      <c r="H5" s="1"/>
      <c r="I5" s="1"/>
      <c r="J5" s="1"/>
      <c r="K5" s="1"/>
      <c r="L5" s="1"/>
      <c r="M5" s="1"/>
      <c r="N5" s="1"/>
      <c r="O5" s="1"/>
      <c r="P5" s="1"/>
      <c r="Q5" s="1"/>
      <c r="R5" s="1"/>
      <c r="S5" s="1"/>
      <c r="T5" s="1"/>
    </row>
    <row r="6" spans="1:20" ht="14.25">
      <c r="A6" s="1" t="s">
        <v>356</v>
      </c>
      <c r="B6" s="1"/>
      <c r="C6" s="1"/>
      <c r="D6" s="1"/>
      <c r="E6" s="1"/>
      <c r="F6" s="1"/>
      <c r="G6" s="1"/>
      <c r="H6" s="1"/>
      <c r="I6" s="1"/>
      <c r="J6" s="1"/>
      <c r="K6" s="1"/>
      <c r="L6" s="1"/>
      <c r="M6" s="1"/>
      <c r="N6" s="1"/>
      <c r="O6" s="1"/>
      <c r="P6" s="1"/>
      <c r="Q6" s="1"/>
      <c r="R6" s="1"/>
      <c r="S6" s="1"/>
      <c r="T6" s="1"/>
    </row>
    <row r="7" spans="1:20" ht="36.75" customHeight="1">
      <c r="A7" s="1116" t="s">
        <v>31</v>
      </c>
      <c r="B7" s="1117"/>
      <c r="C7" s="1118"/>
      <c r="D7" s="1142" t="s">
        <v>351</v>
      </c>
      <c r="E7" s="1143"/>
      <c r="F7" s="1143"/>
      <c r="G7" s="1143"/>
      <c r="H7" s="1143"/>
      <c r="I7" s="1143"/>
      <c r="J7" s="1144"/>
      <c r="K7" s="1116" t="s">
        <v>32</v>
      </c>
      <c r="L7" s="1145"/>
      <c r="M7" s="1145"/>
      <c r="N7" s="1145"/>
      <c r="O7" s="1145"/>
      <c r="P7" s="1145"/>
      <c r="Q7" s="73"/>
      <c r="R7" s="1116" t="s">
        <v>33</v>
      </c>
      <c r="S7" s="1119"/>
      <c r="T7" s="79" t="s">
        <v>666</v>
      </c>
    </row>
    <row r="8" spans="1:20">
      <c r="A8" s="71"/>
      <c r="B8" s="72"/>
      <c r="C8" s="73"/>
      <c r="D8" s="71"/>
      <c r="E8" s="29" t="s">
        <v>2</v>
      </c>
      <c r="F8" s="72"/>
      <c r="G8" s="78" t="s">
        <v>348</v>
      </c>
      <c r="H8" s="72"/>
      <c r="I8" s="29"/>
      <c r="J8" s="28" t="s">
        <v>2</v>
      </c>
      <c r="K8" s="29"/>
      <c r="L8" s="29" t="s">
        <v>2</v>
      </c>
      <c r="M8" s="72"/>
      <c r="N8" s="78" t="s">
        <v>348</v>
      </c>
      <c r="O8" s="72"/>
      <c r="P8" s="78"/>
      <c r="Q8" s="77" t="s">
        <v>2</v>
      </c>
      <c r="R8" s="71"/>
      <c r="S8" s="73"/>
      <c r="T8" s="79"/>
    </row>
    <row r="9" spans="1:20" ht="21" customHeight="1">
      <c r="A9" s="1120" t="s">
        <v>980</v>
      </c>
      <c r="B9" s="1121"/>
      <c r="C9" s="1122"/>
      <c r="D9" s="11" t="s">
        <v>545</v>
      </c>
      <c r="E9" s="81"/>
      <c r="F9" s="32" t="s">
        <v>347</v>
      </c>
      <c r="G9" s="12">
        <v>1</v>
      </c>
      <c r="H9" s="32" t="s">
        <v>349</v>
      </c>
      <c r="I9" s="1109">
        <f>E9*G9</f>
        <v>0</v>
      </c>
      <c r="J9" s="1127"/>
      <c r="K9" s="1108">
        <v>16100</v>
      </c>
      <c r="L9" s="1109"/>
      <c r="M9" s="30" t="s">
        <v>350</v>
      </c>
      <c r="N9" s="91">
        <v>1</v>
      </c>
      <c r="O9" s="32" t="s">
        <v>349</v>
      </c>
      <c r="P9" s="1109">
        <f>K9*N9</f>
        <v>16100</v>
      </c>
      <c r="Q9" s="1127"/>
      <c r="R9" s="82">
        <f>IF(((I9)&gt;=(P9)),P9,I9)</f>
        <v>0</v>
      </c>
      <c r="S9" s="13" t="s">
        <v>2</v>
      </c>
      <c r="T9" s="27"/>
    </row>
    <row r="10" spans="1:20" ht="34.5" customHeight="1">
      <c r="A10" s="1103" t="s">
        <v>980</v>
      </c>
      <c r="B10" s="1104"/>
      <c r="C10" s="1105"/>
      <c r="D10" s="14" t="s">
        <v>545</v>
      </c>
      <c r="E10" s="21"/>
      <c r="F10" s="24" t="s">
        <v>347</v>
      </c>
      <c r="G10" s="15">
        <v>1</v>
      </c>
      <c r="H10" s="24" t="s">
        <v>349</v>
      </c>
      <c r="I10" s="1109">
        <f>E10*G10</f>
        <v>0</v>
      </c>
      <c r="J10" s="1127"/>
      <c r="K10" s="1108">
        <v>16100</v>
      </c>
      <c r="L10" s="1109"/>
      <c r="M10" s="74" t="s">
        <v>350</v>
      </c>
      <c r="N10" s="92">
        <v>1</v>
      </c>
      <c r="O10" s="24" t="s">
        <v>349</v>
      </c>
      <c r="P10" s="1128">
        <f>K10*N10</f>
        <v>16100</v>
      </c>
      <c r="Q10" s="1129"/>
      <c r="R10" s="82">
        <f t="shared" ref="R10:R25" si="0">IF(((I10)&gt;=(P10)),P10,I10)</f>
        <v>0</v>
      </c>
      <c r="S10" s="16" t="s">
        <v>2</v>
      </c>
      <c r="T10" s="18"/>
    </row>
    <row r="11" spans="1:20" ht="34.5" customHeight="1">
      <c r="A11" s="1103" t="s">
        <v>980</v>
      </c>
      <c r="B11" s="1104"/>
      <c r="C11" s="1105"/>
      <c r="D11" s="14" t="s">
        <v>545</v>
      </c>
      <c r="E11" s="21"/>
      <c r="F11" s="24" t="s">
        <v>347</v>
      </c>
      <c r="G11" s="15">
        <v>1</v>
      </c>
      <c r="H11" s="24" t="s">
        <v>349</v>
      </c>
      <c r="I11" s="1109">
        <f t="shared" ref="I11:I25" si="1">E11*G11</f>
        <v>0</v>
      </c>
      <c r="J11" s="1127"/>
      <c r="K11" s="1108">
        <v>16100</v>
      </c>
      <c r="L11" s="1109"/>
      <c r="M11" s="74" t="s">
        <v>350</v>
      </c>
      <c r="N11" s="92">
        <v>1</v>
      </c>
      <c r="O11" s="24" t="s">
        <v>349</v>
      </c>
      <c r="P11" s="1128">
        <f t="shared" ref="P11:P25" si="2">K11*N11</f>
        <v>16100</v>
      </c>
      <c r="Q11" s="1129"/>
      <c r="R11" s="82">
        <f t="shared" si="0"/>
        <v>0</v>
      </c>
      <c r="S11" s="16" t="s">
        <v>2</v>
      </c>
      <c r="T11" s="18"/>
    </row>
    <row r="12" spans="1:20" ht="34.5" customHeight="1">
      <c r="A12" s="1103" t="s">
        <v>980</v>
      </c>
      <c r="B12" s="1104"/>
      <c r="C12" s="1105"/>
      <c r="D12" s="14" t="s">
        <v>545</v>
      </c>
      <c r="E12" s="21"/>
      <c r="F12" s="24" t="s">
        <v>347</v>
      </c>
      <c r="G12" s="15">
        <v>1</v>
      </c>
      <c r="H12" s="24" t="s">
        <v>349</v>
      </c>
      <c r="I12" s="1109">
        <f t="shared" ref="I12:I19" si="3">E12*G12</f>
        <v>0</v>
      </c>
      <c r="J12" s="1127"/>
      <c r="K12" s="1108">
        <v>16100</v>
      </c>
      <c r="L12" s="1109"/>
      <c r="M12" s="74" t="s">
        <v>350</v>
      </c>
      <c r="N12" s="92">
        <v>1</v>
      </c>
      <c r="O12" s="24" t="s">
        <v>349</v>
      </c>
      <c r="P12" s="1128">
        <f t="shared" ref="P12:P19" si="4">K12*N12</f>
        <v>16100</v>
      </c>
      <c r="Q12" s="1129"/>
      <c r="R12" s="82">
        <f t="shared" ref="R12:R19" si="5">IF(((I12)&gt;=(P12)),P12,I12)</f>
        <v>0</v>
      </c>
      <c r="S12" s="16" t="s">
        <v>2</v>
      </c>
      <c r="T12" s="18"/>
    </row>
    <row r="13" spans="1:20" ht="34.5" customHeight="1">
      <c r="A13" s="1103" t="s">
        <v>980</v>
      </c>
      <c r="B13" s="1104"/>
      <c r="C13" s="1105"/>
      <c r="D13" s="14" t="s">
        <v>545</v>
      </c>
      <c r="E13" s="21"/>
      <c r="F13" s="24" t="s">
        <v>347</v>
      </c>
      <c r="G13" s="15">
        <v>1</v>
      </c>
      <c r="H13" s="24" t="s">
        <v>349</v>
      </c>
      <c r="I13" s="1109">
        <f t="shared" si="3"/>
        <v>0</v>
      </c>
      <c r="J13" s="1127"/>
      <c r="K13" s="1108">
        <v>16100</v>
      </c>
      <c r="L13" s="1109"/>
      <c r="M13" s="74" t="s">
        <v>350</v>
      </c>
      <c r="N13" s="92">
        <v>1</v>
      </c>
      <c r="O13" s="24" t="s">
        <v>349</v>
      </c>
      <c r="P13" s="1128">
        <f t="shared" si="4"/>
        <v>16100</v>
      </c>
      <c r="Q13" s="1129"/>
      <c r="R13" s="82">
        <f t="shared" si="5"/>
        <v>0</v>
      </c>
      <c r="S13" s="16" t="s">
        <v>2</v>
      </c>
      <c r="T13" s="18"/>
    </row>
    <row r="14" spans="1:20" ht="34.5" customHeight="1">
      <c r="A14" s="1103" t="s">
        <v>980</v>
      </c>
      <c r="B14" s="1104"/>
      <c r="C14" s="1105"/>
      <c r="D14" s="14" t="s">
        <v>545</v>
      </c>
      <c r="E14" s="21"/>
      <c r="F14" s="24" t="s">
        <v>347</v>
      </c>
      <c r="G14" s="15">
        <v>1</v>
      </c>
      <c r="H14" s="24" t="s">
        <v>349</v>
      </c>
      <c r="I14" s="1109">
        <f t="shared" si="3"/>
        <v>0</v>
      </c>
      <c r="J14" s="1127"/>
      <c r="K14" s="1108">
        <v>16100</v>
      </c>
      <c r="L14" s="1109"/>
      <c r="M14" s="74" t="s">
        <v>350</v>
      </c>
      <c r="N14" s="92">
        <v>1</v>
      </c>
      <c r="O14" s="24" t="s">
        <v>349</v>
      </c>
      <c r="P14" s="1128">
        <f t="shared" si="4"/>
        <v>16100</v>
      </c>
      <c r="Q14" s="1129"/>
      <c r="R14" s="82">
        <f t="shared" si="5"/>
        <v>0</v>
      </c>
      <c r="S14" s="16" t="s">
        <v>2</v>
      </c>
      <c r="T14" s="18"/>
    </row>
    <row r="15" spans="1:20" ht="34.5" customHeight="1">
      <c r="A15" s="1103" t="s">
        <v>980</v>
      </c>
      <c r="B15" s="1104"/>
      <c r="C15" s="1105"/>
      <c r="D15" s="14" t="s">
        <v>545</v>
      </c>
      <c r="E15" s="21"/>
      <c r="F15" s="24" t="s">
        <v>347</v>
      </c>
      <c r="G15" s="15">
        <v>1</v>
      </c>
      <c r="H15" s="24" t="s">
        <v>349</v>
      </c>
      <c r="I15" s="1109">
        <f t="shared" si="3"/>
        <v>0</v>
      </c>
      <c r="J15" s="1127"/>
      <c r="K15" s="1108">
        <v>16100</v>
      </c>
      <c r="L15" s="1109"/>
      <c r="M15" s="74" t="s">
        <v>350</v>
      </c>
      <c r="N15" s="92">
        <v>1</v>
      </c>
      <c r="O15" s="24" t="s">
        <v>349</v>
      </c>
      <c r="P15" s="1128">
        <f t="shared" si="4"/>
        <v>16100</v>
      </c>
      <c r="Q15" s="1129"/>
      <c r="R15" s="82">
        <f t="shared" si="5"/>
        <v>0</v>
      </c>
      <c r="S15" s="16" t="s">
        <v>2</v>
      </c>
      <c r="T15" s="18"/>
    </row>
    <row r="16" spans="1:20" ht="34.5" customHeight="1">
      <c r="A16" s="1103" t="s">
        <v>980</v>
      </c>
      <c r="B16" s="1104"/>
      <c r="C16" s="1105"/>
      <c r="D16" s="14" t="s">
        <v>545</v>
      </c>
      <c r="E16" s="21"/>
      <c r="F16" s="24" t="s">
        <v>347</v>
      </c>
      <c r="G16" s="15">
        <v>1</v>
      </c>
      <c r="H16" s="24" t="s">
        <v>349</v>
      </c>
      <c r="I16" s="1109">
        <f t="shared" si="3"/>
        <v>0</v>
      </c>
      <c r="J16" s="1127"/>
      <c r="K16" s="1108">
        <v>16100</v>
      </c>
      <c r="L16" s="1109"/>
      <c r="M16" s="74" t="s">
        <v>350</v>
      </c>
      <c r="N16" s="92">
        <v>1</v>
      </c>
      <c r="O16" s="24" t="s">
        <v>349</v>
      </c>
      <c r="P16" s="1128">
        <f t="shared" si="4"/>
        <v>16100</v>
      </c>
      <c r="Q16" s="1129"/>
      <c r="R16" s="82">
        <f t="shared" si="5"/>
        <v>0</v>
      </c>
      <c r="S16" s="16" t="s">
        <v>2</v>
      </c>
      <c r="T16" s="18"/>
    </row>
    <row r="17" spans="1:20" ht="34.5" customHeight="1">
      <c r="A17" s="1103" t="s">
        <v>980</v>
      </c>
      <c r="B17" s="1104"/>
      <c r="C17" s="1105"/>
      <c r="D17" s="14" t="s">
        <v>545</v>
      </c>
      <c r="E17" s="21"/>
      <c r="F17" s="24" t="s">
        <v>347</v>
      </c>
      <c r="G17" s="15">
        <v>1</v>
      </c>
      <c r="H17" s="24" t="s">
        <v>349</v>
      </c>
      <c r="I17" s="1109">
        <f t="shared" si="3"/>
        <v>0</v>
      </c>
      <c r="J17" s="1127"/>
      <c r="K17" s="1108">
        <v>16100</v>
      </c>
      <c r="L17" s="1109"/>
      <c r="M17" s="74" t="s">
        <v>350</v>
      </c>
      <c r="N17" s="92">
        <v>1</v>
      </c>
      <c r="O17" s="24" t="s">
        <v>349</v>
      </c>
      <c r="P17" s="1128">
        <f t="shared" si="4"/>
        <v>16100</v>
      </c>
      <c r="Q17" s="1129"/>
      <c r="R17" s="82">
        <f t="shared" si="5"/>
        <v>0</v>
      </c>
      <c r="S17" s="16" t="s">
        <v>2</v>
      </c>
      <c r="T17" s="18"/>
    </row>
    <row r="18" spans="1:20" ht="34.5" customHeight="1">
      <c r="A18" s="1103" t="s">
        <v>980</v>
      </c>
      <c r="B18" s="1104"/>
      <c r="C18" s="1105"/>
      <c r="D18" s="14" t="s">
        <v>545</v>
      </c>
      <c r="E18" s="21"/>
      <c r="F18" s="24" t="s">
        <v>347</v>
      </c>
      <c r="G18" s="15">
        <v>1</v>
      </c>
      <c r="H18" s="24" t="s">
        <v>349</v>
      </c>
      <c r="I18" s="1109">
        <f t="shared" si="3"/>
        <v>0</v>
      </c>
      <c r="J18" s="1127"/>
      <c r="K18" s="1108">
        <v>16100</v>
      </c>
      <c r="L18" s="1109"/>
      <c r="M18" s="74" t="s">
        <v>350</v>
      </c>
      <c r="N18" s="92">
        <v>1</v>
      </c>
      <c r="O18" s="24" t="s">
        <v>349</v>
      </c>
      <c r="P18" s="1128">
        <f t="shared" si="4"/>
        <v>16100</v>
      </c>
      <c r="Q18" s="1129"/>
      <c r="R18" s="82">
        <f t="shared" si="5"/>
        <v>0</v>
      </c>
      <c r="S18" s="16" t="s">
        <v>2</v>
      </c>
      <c r="T18" s="18"/>
    </row>
    <row r="19" spans="1:20" ht="34.5" customHeight="1">
      <c r="A19" s="1103" t="s">
        <v>980</v>
      </c>
      <c r="B19" s="1104"/>
      <c r="C19" s="1105"/>
      <c r="D19" s="14" t="s">
        <v>545</v>
      </c>
      <c r="E19" s="21"/>
      <c r="F19" s="24" t="s">
        <v>347</v>
      </c>
      <c r="G19" s="15">
        <v>1</v>
      </c>
      <c r="H19" s="24" t="s">
        <v>349</v>
      </c>
      <c r="I19" s="1109">
        <f t="shared" si="3"/>
        <v>0</v>
      </c>
      <c r="J19" s="1127"/>
      <c r="K19" s="1108">
        <v>16100</v>
      </c>
      <c r="L19" s="1109"/>
      <c r="M19" s="74" t="s">
        <v>350</v>
      </c>
      <c r="N19" s="92">
        <v>1</v>
      </c>
      <c r="O19" s="24" t="s">
        <v>349</v>
      </c>
      <c r="P19" s="1128">
        <f t="shared" si="4"/>
        <v>16100</v>
      </c>
      <c r="Q19" s="1129"/>
      <c r="R19" s="82">
        <f t="shared" si="5"/>
        <v>0</v>
      </c>
      <c r="S19" s="16" t="s">
        <v>2</v>
      </c>
      <c r="T19" s="18"/>
    </row>
    <row r="20" spans="1:20" ht="34.5" customHeight="1">
      <c r="A20" s="1103" t="s">
        <v>980</v>
      </c>
      <c r="B20" s="1104"/>
      <c r="C20" s="1105"/>
      <c r="D20" s="14" t="s">
        <v>545</v>
      </c>
      <c r="E20" s="21"/>
      <c r="F20" s="24" t="s">
        <v>347</v>
      </c>
      <c r="G20" s="15">
        <v>1</v>
      </c>
      <c r="H20" s="24" t="s">
        <v>349</v>
      </c>
      <c r="I20" s="1109">
        <f t="shared" si="1"/>
        <v>0</v>
      </c>
      <c r="J20" s="1127"/>
      <c r="K20" s="1108">
        <v>16100</v>
      </c>
      <c r="L20" s="1109"/>
      <c r="M20" s="74" t="s">
        <v>350</v>
      </c>
      <c r="N20" s="92">
        <v>1</v>
      </c>
      <c r="O20" s="24" t="s">
        <v>349</v>
      </c>
      <c r="P20" s="1128">
        <f t="shared" si="2"/>
        <v>16100</v>
      </c>
      <c r="Q20" s="1129"/>
      <c r="R20" s="82">
        <f t="shared" si="0"/>
        <v>0</v>
      </c>
      <c r="S20" s="16" t="s">
        <v>2</v>
      </c>
      <c r="T20" s="18"/>
    </row>
    <row r="21" spans="1:20" ht="34.5" customHeight="1">
      <c r="A21" s="1103" t="s">
        <v>980</v>
      </c>
      <c r="B21" s="1104"/>
      <c r="C21" s="1105"/>
      <c r="D21" s="14" t="s">
        <v>545</v>
      </c>
      <c r="E21" s="21"/>
      <c r="F21" s="24" t="s">
        <v>347</v>
      </c>
      <c r="G21" s="15">
        <v>1</v>
      </c>
      <c r="H21" s="24" t="s">
        <v>349</v>
      </c>
      <c r="I21" s="1109">
        <f t="shared" si="1"/>
        <v>0</v>
      </c>
      <c r="J21" s="1127"/>
      <c r="K21" s="1108">
        <v>16100</v>
      </c>
      <c r="L21" s="1109"/>
      <c r="M21" s="74" t="s">
        <v>350</v>
      </c>
      <c r="N21" s="92">
        <v>1</v>
      </c>
      <c r="O21" s="24" t="s">
        <v>349</v>
      </c>
      <c r="P21" s="1128">
        <f t="shared" si="2"/>
        <v>16100</v>
      </c>
      <c r="Q21" s="1129"/>
      <c r="R21" s="82">
        <f t="shared" si="0"/>
        <v>0</v>
      </c>
      <c r="S21" s="16" t="s">
        <v>2</v>
      </c>
      <c r="T21" s="18"/>
    </row>
    <row r="22" spans="1:20" ht="34.5" customHeight="1">
      <c r="A22" s="1103" t="s">
        <v>980</v>
      </c>
      <c r="B22" s="1104"/>
      <c r="C22" s="1105"/>
      <c r="D22" s="14" t="s">
        <v>545</v>
      </c>
      <c r="E22" s="21"/>
      <c r="F22" s="24" t="s">
        <v>347</v>
      </c>
      <c r="G22" s="15">
        <v>1</v>
      </c>
      <c r="H22" s="24" t="s">
        <v>349</v>
      </c>
      <c r="I22" s="1109">
        <f t="shared" si="1"/>
        <v>0</v>
      </c>
      <c r="J22" s="1127"/>
      <c r="K22" s="1108">
        <v>16100</v>
      </c>
      <c r="L22" s="1109"/>
      <c r="M22" s="74" t="s">
        <v>350</v>
      </c>
      <c r="N22" s="92">
        <v>1</v>
      </c>
      <c r="O22" s="24" t="s">
        <v>349</v>
      </c>
      <c r="P22" s="1128">
        <f t="shared" si="2"/>
        <v>16100</v>
      </c>
      <c r="Q22" s="1129"/>
      <c r="R22" s="82">
        <f t="shared" si="0"/>
        <v>0</v>
      </c>
      <c r="S22" s="16" t="s">
        <v>2</v>
      </c>
      <c r="T22" s="18"/>
    </row>
    <row r="23" spans="1:20" ht="34.5" customHeight="1">
      <c r="A23" s="1103" t="s">
        <v>980</v>
      </c>
      <c r="B23" s="1104"/>
      <c r="C23" s="1105"/>
      <c r="D23" s="14" t="s">
        <v>545</v>
      </c>
      <c r="E23" s="21"/>
      <c r="F23" s="24" t="s">
        <v>347</v>
      </c>
      <c r="G23" s="15">
        <v>1</v>
      </c>
      <c r="H23" s="24" t="s">
        <v>349</v>
      </c>
      <c r="I23" s="1109">
        <f t="shared" si="1"/>
        <v>0</v>
      </c>
      <c r="J23" s="1127"/>
      <c r="K23" s="1108">
        <v>16100</v>
      </c>
      <c r="L23" s="1109"/>
      <c r="M23" s="74" t="s">
        <v>350</v>
      </c>
      <c r="N23" s="92">
        <v>1</v>
      </c>
      <c r="O23" s="24" t="s">
        <v>349</v>
      </c>
      <c r="P23" s="1128">
        <f t="shared" si="2"/>
        <v>16100</v>
      </c>
      <c r="Q23" s="1129"/>
      <c r="R23" s="82">
        <f t="shared" si="0"/>
        <v>0</v>
      </c>
      <c r="S23" s="16" t="s">
        <v>2</v>
      </c>
      <c r="T23" s="18"/>
    </row>
    <row r="24" spans="1:20" ht="34.5" customHeight="1">
      <c r="A24" s="1103" t="s">
        <v>980</v>
      </c>
      <c r="B24" s="1104"/>
      <c r="C24" s="1105"/>
      <c r="D24" s="14" t="s">
        <v>545</v>
      </c>
      <c r="E24" s="21"/>
      <c r="F24" s="24" t="s">
        <v>347</v>
      </c>
      <c r="G24" s="15">
        <v>1</v>
      </c>
      <c r="H24" s="24" t="s">
        <v>349</v>
      </c>
      <c r="I24" s="1109">
        <f t="shared" si="1"/>
        <v>0</v>
      </c>
      <c r="J24" s="1127"/>
      <c r="K24" s="1108">
        <v>16100</v>
      </c>
      <c r="L24" s="1109"/>
      <c r="M24" s="74" t="s">
        <v>350</v>
      </c>
      <c r="N24" s="92">
        <v>1</v>
      </c>
      <c r="O24" s="24" t="s">
        <v>349</v>
      </c>
      <c r="P24" s="1128">
        <f t="shared" si="2"/>
        <v>16100</v>
      </c>
      <c r="Q24" s="1129"/>
      <c r="R24" s="82">
        <f t="shared" si="0"/>
        <v>0</v>
      </c>
      <c r="S24" s="16" t="s">
        <v>2</v>
      </c>
      <c r="T24" s="18"/>
    </row>
    <row r="25" spans="1:20" ht="34.5" customHeight="1">
      <c r="A25" s="1103" t="s">
        <v>980</v>
      </c>
      <c r="B25" s="1104"/>
      <c r="C25" s="1105"/>
      <c r="D25" s="14" t="s">
        <v>545</v>
      </c>
      <c r="E25" s="21"/>
      <c r="F25" s="24" t="s">
        <v>347</v>
      </c>
      <c r="G25" s="15">
        <v>1</v>
      </c>
      <c r="H25" s="24" t="s">
        <v>349</v>
      </c>
      <c r="I25" s="1109">
        <f t="shared" si="1"/>
        <v>0</v>
      </c>
      <c r="J25" s="1127"/>
      <c r="K25" s="1108">
        <v>16100</v>
      </c>
      <c r="L25" s="1109"/>
      <c r="M25" s="74" t="s">
        <v>350</v>
      </c>
      <c r="N25" s="92">
        <v>1</v>
      </c>
      <c r="O25" s="24" t="s">
        <v>349</v>
      </c>
      <c r="P25" s="1128">
        <f t="shared" si="2"/>
        <v>16100</v>
      </c>
      <c r="Q25" s="1129"/>
      <c r="R25" s="82">
        <f t="shared" si="0"/>
        <v>0</v>
      </c>
      <c r="S25" s="16" t="s">
        <v>2</v>
      </c>
      <c r="T25" s="18"/>
    </row>
    <row r="26" spans="1:20" ht="34.5" customHeight="1">
      <c r="A26" s="1111" t="s">
        <v>36</v>
      </c>
      <c r="B26" s="1111"/>
      <c r="C26" s="1111"/>
      <c r="D26" s="1123"/>
      <c r="E26" s="1124"/>
      <c r="F26" s="1124"/>
      <c r="G26" s="1124"/>
      <c r="H26" s="1124"/>
      <c r="I26" s="1124"/>
      <c r="J26" s="1125"/>
      <c r="K26" s="1123"/>
      <c r="L26" s="1124"/>
      <c r="M26" s="1124"/>
      <c r="N26" s="1124"/>
      <c r="O26" s="1124"/>
      <c r="P26" s="1124"/>
      <c r="Q26" s="1125"/>
      <c r="R26" s="22">
        <f>SUM(R9:R25)</f>
        <v>0</v>
      </c>
      <c r="S26" s="8" t="s">
        <v>2</v>
      </c>
      <c r="T26" s="20"/>
    </row>
    <row r="28" spans="1:20">
      <c r="A28" t="s">
        <v>37</v>
      </c>
    </row>
    <row r="31" spans="1:20" ht="14.25">
      <c r="A31" s="1" t="s">
        <v>357</v>
      </c>
      <c r="B31" s="1"/>
      <c r="C31" s="1"/>
      <c r="D31" s="1"/>
      <c r="E31" s="1"/>
      <c r="F31" s="1"/>
      <c r="G31" s="1"/>
      <c r="H31" s="1"/>
      <c r="I31" s="1"/>
      <c r="J31" s="1"/>
      <c r="K31" s="1"/>
      <c r="L31" s="1"/>
      <c r="M31" s="1"/>
      <c r="N31" s="1"/>
      <c r="O31" s="1"/>
      <c r="P31" s="1"/>
      <c r="Q31" s="1"/>
      <c r="R31" s="1"/>
      <c r="S31" s="1"/>
      <c r="T31" s="1"/>
    </row>
    <row r="32" spans="1:20" ht="36.75" customHeight="1">
      <c r="A32" s="1142" t="s">
        <v>40</v>
      </c>
      <c r="B32" s="1114"/>
      <c r="C32" s="1115"/>
      <c r="D32" s="1135" t="s">
        <v>333</v>
      </c>
      <c r="E32" s="1136"/>
      <c r="F32" s="1136"/>
      <c r="G32" s="1142" t="s">
        <v>353</v>
      </c>
      <c r="H32" s="1143"/>
      <c r="I32" s="1143"/>
      <c r="J32" s="1143"/>
      <c r="K32" s="1143"/>
      <c r="L32" s="1143"/>
      <c r="M32" s="1143"/>
      <c r="N32" s="1144"/>
      <c r="O32" s="1161" t="s">
        <v>32</v>
      </c>
      <c r="P32" s="1162"/>
      <c r="Q32" s="1163"/>
      <c r="R32" s="1113" t="s">
        <v>33</v>
      </c>
      <c r="S32" s="1115"/>
      <c r="T32" s="19" t="s">
        <v>666</v>
      </c>
    </row>
    <row r="33" spans="1:20">
      <c r="A33" s="76"/>
      <c r="B33" s="72"/>
      <c r="C33" s="73"/>
      <c r="D33" s="84"/>
      <c r="E33" s="85"/>
      <c r="F33" s="85"/>
      <c r="G33" s="84"/>
      <c r="H33" s="86"/>
      <c r="I33" s="29" t="s">
        <v>2</v>
      </c>
      <c r="J33" s="70"/>
      <c r="K33" s="29" t="s">
        <v>62</v>
      </c>
      <c r="L33" s="70"/>
      <c r="M33" s="72"/>
      <c r="N33" s="78" t="s">
        <v>2</v>
      </c>
      <c r="O33" s="1146"/>
      <c r="P33" s="1147"/>
      <c r="Q33" s="1148"/>
      <c r="R33" s="1155"/>
      <c r="S33" s="1156"/>
      <c r="T33" s="79"/>
    </row>
    <row r="34" spans="1:20" ht="21" customHeight="1">
      <c r="A34" s="1120" t="s">
        <v>980</v>
      </c>
      <c r="B34" s="1121"/>
      <c r="C34" s="1122"/>
      <c r="D34" s="1137"/>
      <c r="E34" s="1138"/>
      <c r="F34" s="1139"/>
      <c r="G34" s="1165"/>
      <c r="H34" s="1166"/>
      <c r="I34" s="1166"/>
      <c r="J34" s="87" t="s">
        <v>350</v>
      </c>
      <c r="K34" s="88"/>
      <c r="L34" s="31" t="s">
        <v>352</v>
      </c>
      <c r="M34" s="1167">
        <f>G34*K34</f>
        <v>0</v>
      </c>
      <c r="N34" s="1168"/>
      <c r="O34" s="1149"/>
      <c r="P34" s="1150"/>
      <c r="Q34" s="1151"/>
      <c r="R34" s="1157"/>
      <c r="S34" s="1158"/>
      <c r="T34" s="26"/>
    </row>
    <row r="35" spans="1:20" ht="34.5" customHeight="1">
      <c r="A35" s="1103" t="s">
        <v>980</v>
      </c>
      <c r="B35" s="1104"/>
      <c r="C35" s="1105"/>
      <c r="D35" s="1130"/>
      <c r="E35" s="1131"/>
      <c r="F35" s="1132"/>
      <c r="G35" s="1133"/>
      <c r="H35" s="1134"/>
      <c r="I35" s="1134"/>
      <c r="J35" s="83" t="s">
        <v>350</v>
      </c>
      <c r="K35" s="80"/>
      <c r="L35" s="24" t="s">
        <v>352</v>
      </c>
      <c r="M35" s="1141">
        <f>G35*K35</f>
        <v>0</v>
      </c>
      <c r="N35" s="1164"/>
      <c r="O35" s="1149"/>
      <c r="P35" s="1150"/>
      <c r="Q35" s="1151"/>
      <c r="R35" s="1157"/>
      <c r="S35" s="1158"/>
      <c r="T35" s="18"/>
    </row>
    <row r="36" spans="1:20" ht="34.5" customHeight="1">
      <c r="A36" s="1103" t="s">
        <v>980</v>
      </c>
      <c r="B36" s="1104"/>
      <c r="C36" s="1105"/>
      <c r="D36" s="1130"/>
      <c r="E36" s="1131"/>
      <c r="F36" s="1132"/>
      <c r="G36" s="1133"/>
      <c r="H36" s="1134"/>
      <c r="I36" s="1134"/>
      <c r="J36" s="83" t="s">
        <v>350</v>
      </c>
      <c r="K36" s="80"/>
      <c r="L36" s="24" t="s">
        <v>349</v>
      </c>
      <c r="M36" s="1141">
        <f>G36*K36</f>
        <v>0</v>
      </c>
      <c r="N36" s="1164"/>
      <c r="O36" s="1149"/>
      <c r="P36" s="1150"/>
      <c r="Q36" s="1151"/>
      <c r="R36" s="1157"/>
      <c r="S36" s="1158"/>
      <c r="T36" s="18"/>
    </row>
    <row r="37" spans="1:20" ht="34.5" customHeight="1">
      <c r="A37" s="1103" t="s">
        <v>980</v>
      </c>
      <c r="B37" s="1104"/>
      <c r="C37" s="1105"/>
      <c r="D37" s="1130"/>
      <c r="E37" s="1131"/>
      <c r="F37" s="1132"/>
      <c r="G37" s="1133"/>
      <c r="H37" s="1134"/>
      <c r="I37" s="1134"/>
      <c r="J37" s="83" t="s">
        <v>350</v>
      </c>
      <c r="K37" s="80"/>
      <c r="L37" s="24" t="s">
        <v>352</v>
      </c>
      <c r="M37" s="1141">
        <f t="shared" ref="M37:M50" si="6">G37*K37</f>
        <v>0</v>
      </c>
      <c r="N37" s="1164"/>
      <c r="O37" s="1149"/>
      <c r="P37" s="1150"/>
      <c r="Q37" s="1151"/>
      <c r="R37" s="1157"/>
      <c r="S37" s="1158"/>
      <c r="T37" s="18"/>
    </row>
    <row r="38" spans="1:20" ht="34.5" customHeight="1">
      <c r="A38" s="1103" t="s">
        <v>980</v>
      </c>
      <c r="B38" s="1104"/>
      <c r="C38" s="1105"/>
      <c r="D38" s="1130"/>
      <c r="E38" s="1131"/>
      <c r="F38" s="1132"/>
      <c r="G38" s="1133"/>
      <c r="H38" s="1134"/>
      <c r="I38" s="1134"/>
      <c r="J38" s="83" t="s">
        <v>350</v>
      </c>
      <c r="K38" s="80"/>
      <c r="L38" s="24" t="s">
        <v>352</v>
      </c>
      <c r="M38" s="1140">
        <f t="shared" si="6"/>
        <v>0</v>
      </c>
      <c r="N38" s="1141"/>
      <c r="O38" s="1149"/>
      <c r="P38" s="1150"/>
      <c r="Q38" s="1151"/>
      <c r="R38" s="1157"/>
      <c r="S38" s="1158"/>
      <c r="T38" s="18"/>
    </row>
    <row r="39" spans="1:20" ht="34.5" customHeight="1">
      <c r="A39" s="1103" t="s">
        <v>980</v>
      </c>
      <c r="B39" s="1104"/>
      <c r="C39" s="1105"/>
      <c r="D39" s="1130"/>
      <c r="E39" s="1131"/>
      <c r="F39" s="1132"/>
      <c r="G39" s="1133"/>
      <c r="H39" s="1134"/>
      <c r="I39" s="1134"/>
      <c r="J39" s="83" t="s">
        <v>350</v>
      </c>
      <c r="K39" s="80"/>
      <c r="L39" s="24" t="s">
        <v>349</v>
      </c>
      <c r="M39" s="1140">
        <f t="shared" ref="M39:M46" si="7">G39*K39</f>
        <v>0</v>
      </c>
      <c r="N39" s="1141"/>
      <c r="O39" s="1149"/>
      <c r="P39" s="1150"/>
      <c r="Q39" s="1151"/>
      <c r="R39" s="1157"/>
      <c r="S39" s="1158"/>
      <c r="T39" s="18"/>
    </row>
    <row r="40" spans="1:20" ht="34.5" customHeight="1">
      <c r="A40" s="1103" t="s">
        <v>980</v>
      </c>
      <c r="B40" s="1104"/>
      <c r="C40" s="1105"/>
      <c r="D40" s="1130"/>
      <c r="E40" s="1131"/>
      <c r="F40" s="1132"/>
      <c r="G40" s="1133"/>
      <c r="H40" s="1134"/>
      <c r="I40" s="1134"/>
      <c r="J40" s="83" t="s">
        <v>350</v>
      </c>
      <c r="K40" s="80"/>
      <c r="L40" s="24" t="s">
        <v>349</v>
      </c>
      <c r="M40" s="1140">
        <f t="shared" si="7"/>
        <v>0</v>
      </c>
      <c r="N40" s="1141"/>
      <c r="O40" s="1149"/>
      <c r="P40" s="1150"/>
      <c r="Q40" s="1151"/>
      <c r="R40" s="1157"/>
      <c r="S40" s="1158"/>
      <c r="T40" s="18"/>
    </row>
    <row r="41" spans="1:20" ht="34.5" customHeight="1">
      <c r="A41" s="1103" t="s">
        <v>980</v>
      </c>
      <c r="B41" s="1104"/>
      <c r="C41" s="1105"/>
      <c r="D41" s="1130"/>
      <c r="E41" s="1131"/>
      <c r="F41" s="1132"/>
      <c r="G41" s="1133"/>
      <c r="H41" s="1134"/>
      <c r="I41" s="1134"/>
      <c r="J41" s="83" t="s">
        <v>350</v>
      </c>
      <c r="K41" s="80"/>
      <c r="L41" s="24" t="s">
        <v>349</v>
      </c>
      <c r="M41" s="1140">
        <f t="shared" si="7"/>
        <v>0</v>
      </c>
      <c r="N41" s="1141"/>
      <c r="O41" s="1149"/>
      <c r="P41" s="1150"/>
      <c r="Q41" s="1151"/>
      <c r="R41" s="1157"/>
      <c r="S41" s="1158"/>
      <c r="T41" s="18"/>
    </row>
    <row r="42" spans="1:20" ht="34.5" customHeight="1">
      <c r="A42" s="1103" t="s">
        <v>980</v>
      </c>
      <c r="B42" s="1104"/>
      <c r="C42" s="1105"/>
      <c r="D42" s="1130"/>
      <c r="E42" s="1131"/>
      <c r="F42" s="1132"/>
      <c r="G42" s="1133"/>
      <c r="H42" s="1134"/>
      <c r="I42" s="1134"/>
      <c r="J42" s="83" t="s">
        <v>350</v>
      </c>
      <c r="K42" s="80"/>
      <c r="L42" s="24" t="s">
        <v>349</v>
      </c>
      <c r="M42" s="1140">
        <f t="shared" si="7"/>
        <v>0</v>
      </c>
      <c r="N42" s="1141"/>
      <c r="O42" s="1149"/>
      <c r="P42" s="1150"/>
      <c r="Q42" s="1151"/>
      <c r="R42" s="1157"/>
      <c r="S42" s="1158"/>
      <c r="T42" s="18"/>
    </row>
    <row r="43" spans="1:20" ht="34.5" customHeight="1">
      <c r="A43" s="1103" t="s">
        <v>980</v>
      </c>
      <c r="B43" s="1104"/>
      <c r="C43" s="1105"/>
      <c r="D43" s="1130"/>
      <c r="E43" s="1131"/>
      <c r="F43" s="1132"/>
      <c r="G43" s="1133"/>
      <c r="H43" s="1134"/>
      <c r="I43" s="1134"/>
      <c r="J43" s="83" t="s">
        <v>350</v>
      </c>
      <c r="K43" s="80"/>
      <c r="L43" s="24" t="s">
        <v>349</v>
      </c>
      <c r="M43" s="1140">
        <f t="shared" si="7"/>
        <v>0</v>
      </c>
      <c r="N43" s="1141"/>
      <c r="O43" s="1149"/>
      <c r="P43" s="1150"/>
      <c r="Q43" s="1151"/>
      <c r="R43" s="1157"/>
      <c r="S43" s="1158"/>
      <c r="T43" s="18"/>
    </row>
    <row r="44" spans="1:20" ht="34.5" customHeight="1">
      <c r="A44" s="1103" t="s">
        <v>980</v>
      </c>
      <c r="B44" s="1104"/>
      <c r="C44" s="1105"/>
      <c r="D44" s="1130"/>
      <c r="E44" s="1131"/>
      <c r="F44" s="1132"/>
      <c r="G44" s="1133"/>
      <c r="H44" s="1134"/>
      <c r="I44" s="1134"/>
      <c r="J44" s="83" t="s">
        <v>350</v>
      </c>
      <c r="K44" s="80"/>
      <c r="L44" s="24" t="s">
        <v>349</v>
      </c>
      <c r="M44" s="1140">
        <f t="shared" si="7"/>
        <v>0</v>
      </c>
      <c r="N44" s="1141"/>
      <c r="O44" s="1149"/>
      <c r="P44" s="1150"/>
      <c r="Q44" s="1151"/>
      <c r="R44" s="1157"/>
      <c r="S44" s="1158"/>
      <c r="T44" s="18"/>
    </row>
    <row r="45" spans="1:20" ht="34.5" customHeight="1">
      <c r="A45" s="1103" t="s">
        <v>980</v>
      </c>
      <c r="B45" s="1104"/>
      <c r="C45" s="1105"/>
      <c r="D45" s="1130"/>
      <c r="E45" s="1131"/>
      <c r="F45" s="1132"/>
      <c r="G45" s="1133"/>
      <c r="H45" s="1134"/>
      <c r="I45" s="1134"/>
      <c r="J45" s="83" t="s">
        <v>350</v>
      </c>
      <c r="K45" s="80"/>
      <c r="L45" s="24" t="s">
        <v>349</v>
      </c>
      <c r="M45" s="1140">
        <f t="shared" si="7"/>
        <v>0</v>
      </c>
      <c r="N45" s="1141"/>
      <c r="O45" s="1149"/>
      <c r="P45" s="1150"/>
      <c r="Q45" s="1151"/>
      <c r="R45" s="1157"/>
      <c r="S45" s="1158"/>
      <c r="T45" s="18"/>
    </row>
    <row r="46" spans="1:20" ht="34.5" customHeight="1">
      <c r="A46" s="1103" t="s">
        <v>980</v>
      </c>
      <c r="B46" s="1104"/>
      <c r="C46" s="1105"/>
      <c r="D46" s="1130"/>
      <c r="E46" s="1131"/>
      <c r="F46" s="1132"/>
      <c r="G46" s="1133"/>
      <c r="H46" s="1134"/>
      <c r="I46" s="1134"/>
      <c r="J46" s="83" t="s">
        <v>350</v>
      </c>
      <c r="K46" s="80"/>
      <c r="L46" s="24" t="s">
        <v>349</v>
      </c>
      <c r="M46" s="1140">
        <f t="shared" si="7"/>
        <v>0</v>
      </c>
      <c r="N46" s="1141"/>
      <c r="O46" s="1149"/>
      <c r="P46" s="1150"/>
      <c r="Q46" s="1151"/>
      <c r="R46" s="1157"/>
      <c r="S46" s="1158"/>
      <c r="T46" s="18"/>
    </row>
    <row r="47" spans="1:20" ht="34.5" customHeight="1">
      <c r="A47" s="1103" t="s">
        <v>980</v>
      </c>
      <c r="B47" s="1104"/>
      <c r="C47" s="1105"/>
      <c r="D47" s="1130"/>
      <c r="E47" s="1131"/>
      <c r="F47" s="1132"/>
      <c r="G47" s="1133"/>
      <c r="H47" s="1134"/>
      <c r="I47" s="1134"/>
      <c r="J47" s="83" t="s">
        <v>350</v>
      </c>
      <c r="K47" s="80"/>
      <c r="L47" s="24" t="s">
        <v>352</v>
      </c>
      <c r="M47" s="1141">
        <f t="shared" si="6"/>
        <v>0</v>
      </c>
      <c r="N47" s="1164"/>
      <c r="O47" s="1149"/>
      <c r="P47" s="1150"/>
      <c r="Q47" s="1151"/>
      <c r="R47" s="1157"/>
      <c r="S47" s="1158"/>
      <c r="T47" s="18"/>
    </row>
    <row r="48" spans="1:20" ht="34.5" customHeight="1">
      <c r="A48" s="1103" t="s">
        <v>980</v>
      </c>
      <c r="B48" s="1104"/>
      <c r="C48" s="1105"/>
      <c r="D48" s="1130"/>
      <c r="E48" s="1131"/>
      <c r="F48" s="1132"/>
      <c r="G48" s="1133"/>
      <c r="H48" s="1134"/>
      <c r="I48" s="1134"/>
      <c r="J48" s="83" t="s">
        <v>350</v>
      </c>
      <c r="K48" s="80"/>
      <c r="L48" s="24" t="s">
        <v>352</v>
      </c>
      <c r="M48" s="1141">
        <f t="shared" si="6"/>
        <v>0</v>
      </c>
      <c r="N48" s="1164"/>
      <c r="O48" s="1149"/>
      <c r="P48" s="1150"/>
      <c r="Q48" s="1151"/>
      <c r="R48" s="1157"/>
      <c r="S48" s="1158"/>
      <c r="T48" s="18"/>
    </row>
    <row r="49" spans="1:20" ht="34.5" customHeight="1">
      <c r="A49" s="1103" t="s">
        <v>980</v>
      </c>
      <c r="B49" s="1104"/>
      <c r="C49" s="1105"/>
      <c r="D49" s="1130"/>
      <c r="E49" s="1131"/>
      <c r="F49" s="1132"/>
      <c r="G49" s="1133"/>
      <c r="H49" s="1134"/>
      <c r="I49" s="1134"/>
      <c r="J49" s="83" t="s">
        <v>350</v>
      </c>
      <c r="K49" s="80"/>
      <c r="L49" s="24" t="s">
        <v>352</v>
      </c>
      <c r="M49" s="1141">
        <f t="shared" si="6"/>
        <v>0</v>
      </c>
      <c r="N49" s="1164"/>
      <c r="O49" s="1149"/>
      <c r="P49" s="1150"/>
      <c r="Q49" s="1151"/>
      <c r="R49" s="1157"/>
      <c r="S49" s="1158"/>
      <c r="T49" s="18"/>
    </row>
    <row r="50" spans="1:20" ht="34.5" customHeight="1">
      <c r="A50" s="1103" t="s">
        <v>980</v>
      </c>
      <c r="B50" s="1104"/>
      <c r="C50" s="1105"/>
      <c r="D50" s="1130"/>
      <c r="E50" s="1131"/>
      <c r="F50" s="1132"/>
      <c r="G50" s="1133"/>
      <c r="H50" s="1134"/>
      <c r="I50" s="1134"/>
      <c r="J50" s="83" t="s">
        <v>350</v>
      </c>
      <c r="K50" s="80"/>
      <c r="L50" s="24" t="s">
        <v>352</v>
      </c>
      <c r="M50" s="1141">
        <f t="shared" si="6"/>
        <v>0</v>
      </c>
      <c r="N50" s="1164"/>
      <c r="O50" s="1152"/>
      <c r="P50" s="1153"/>
      <c r="Q50" s="1154"/>
      <c r="R50" s="1159"/>
      <c r="S50" s="1160"/>
      <c r="T50" s="18"/>
    </row>
    <row r="51" spans="1:20" ht="34.5" customHeight="1">
      <c r="A51" s="1111" t="s">
        <v>36</v>
      </c>
      <c r="B51" s="1111"/>
      <c r="C51" s="1111"/>
      <c r="D51" s="1113"/>
      <c r="E51" s="1114"/>
      <c r="F51" s="1115"/>
      <c r="G51" s="3"/>
      <c r="H51" s="10"/>
      <c r="I51" s="25"/>
      <c r="J51" s="25"/>
      <c r="K51" s="10"/>
      <c r="L51" s="10"/>
      <c r="M51" s="1140">
        <f>SUM(M34:N50)</f>
        <v>0</v>
      </c>
      <c r="N51" s="1144"/>
      <c r="O51" s="1169"/>
      <c r="P51" s="1170"/>
      <c r="Q51" s="75" t="s">
        <v>2</v>
      </c>
      <c r="R51" s="17">
        <f>IF(((M51)&gt;=(O51)),O51,M51)</f>
        <v>0</v>
      </c>
      <c r="S51" s="8" t="s">
        <v>2</v>
      </c>
      <c r="T51" s="20"/>
    </row>
    <row r="53" spans="1:20">
      <c r="A53" t="s">
        <v>354</v>
      </c>
    </row>
    <row r="54" spans="1:20" ht="9.75" customHeight="1"/>
    <row r="55" spans="1:20">
      <c r="A55" t="s">
        <v>360</v>
      </c>
    </row>
    <row r="56" spans="1:20">
      <c r="A56" t="s">
        <v>17</v>
      </c>
    </row>
    <row r="57" spans="1:20" ht="9.75" customHeight="1"/>
    <row r="58" spans="1:20">
      <c r="A58" t="s">
        <v>363</v>
      </c>
    </row>
    <row r="59" spans="1:20">
      <c r="A59" t="s">
        <v>361</v>
      </c>
    </row>
    <row r="60" spans="1:20" ht="9.75" customHeight="1"/>
    <row r="61" spans="1:20">
      <c r="A61" t="s">
        <v>364</v>
      </c>
    </row>
    <row r="62" spans="1:20">
      <c r="A62" t="s">
        <v>365</v>
      </c>
    </row>
    <row r="63" spans="1:20" ht="14.25">
      <c r="A63" s="1" t="s">
        <v>358</v>
      </c>
      <c r="B63" s="1"/>
      <c r="C63" s="1"/>
      <c r="D63" s="1"/>
      <c r="E63" s="1"/>
      <c r="F63" s="1"/>
      <c r="G63" s="1"/>
      <c r="H63" s="1"/>
      <c r="I63" s="1"/>
      <c r="J63" s="1"/>
      <c r="K63" s="1"/>
      <c r="L63" s="1"/>
      <c r="M63" s="1"/>
      <c r="N63" s="1"/>
      <c r="O63" s="1"/>
      <c r="P63" s="1"/>
      <c r="Q63" s="1"/>
      <c r="R63" s="1"/>
      <c r="S63" s="1"/>
      <c r="T63" s="1"/>
    </row>
    <row r="64" spans="1:20" ht="36.75" customHeight="1">
      <c r="A64" s="1142" t="s">
        <v>41</v>
      </c>
      <c r="B64" s="1114"/>
      <c r="C64" s="1115"/>
      <c r="D64" s="1111" t="s">
        <v>355</v>
      </c>
      <c r="E64" s="1111"/>
      <c r="F64" s="1111"/>
      <c r="G64" s="1111"/>
      <c r="H64" s="1111"/>
      <c r="I64" s="1111" t="s">
        <v>32</v>
      </c>
      <c r="J64" s="1111"/>
      <c r="K64" s="1111"/>
      <c r="L64" s="1111"/>
      <c r="M64" s="1111"/>
      <c r="N64" s="1171" t="s">
        <v>33</v>
      </c>
      <c r="O64" s="1171"/>
      <c r="P64" s="1171"/>
      <c r="Q64" s="1171"/>
      <c r="R64" s="1171"/>
      <c r="S64" s="1171"/>
      <c r="T64" s="19" t="s">
        <v>666</v>
      </c>
    </row>
    <row r="65" spans="1:20" ht="34.5" customHeight="1">
      <c r="A65" s="1103" t="s">
        <v>980</v>
      </c>
      <c r="B65" s="1104"/>
      <c r="C65" s="1105"/>
      <c r="D65" s="1172">
        <v>0</v>
      </c>
      <c r="E65" s="1173"/>
      <c r="F65" s="1173"/>
      <c r="G65" s="1173"/>
      <c r="H65" s="24" t="s">
        <v>2</v>
      </c>
      <c r="I65" s="1174">
        <v>12500</v>
      </c>
      <c r="J65" s="1175"/>
      <c r="K65" s="1175"/>
      <c r="L65" s="1175"/>
      <c r="M65" s="89" t="s">
        <v>2</v>
      </c>
      <c r="N65" s="1176">
        <f>IF(((D65)&gt;=(I65)),I65,D65)</f>
        <v>0</v>
      </c>
      <c r="O65" s="1128"/>
      <c r="P65" s="1128"/>
      <c r="Q65" s="1128"/>
      <c r="R65" s="1128"/>
      <c r="S65" s="16" t="s">
        <v>2</v>
      </c>
      <c r="T65" s="18"/>
    </row>
    <row r="66" spans="1:20" ht="34.5" customHeight="1">
      <c r="A66" s="1103" t="s">
        <v>980</v>
      </c>
      <c r="B66" s="1104"/>
      <c r="C66" s="1105"/>
      <c r="D66" s="1172">
        <v>0</v>
      </c>
      <c r="E66" s="1173"/>
      <c r="F66" s="1173"/>
      <c r="G66" s="1173"/>
      <c r="H66" s="24" t="s">
        <v>2</v>
      </c>
      <c r="I66" s="1174">
        <v>12500</v>
      </c>
      <c r="J66" s="1175"/>
      <c r="K66" s="1175"/>
      <c r="L66" s="1175"/>
      <c r="M66" s="89" t="s">
        <v>2</v>
      </c>
      <c r="N66" s="1176">
        <f t="shared" ref="N66:N81" si="8">IF(((D66)&gt;=(I66)),I66,D66)</f>
        <v>0</v>
      </c>
      <c r="O66" s="1128"/>
      <c r="P66" s="1128"/>
      <c r="Q66" s="1128"/>
      <c r="R66" s="1128"/>
      <c r="S66" s="16" t="s">
        <v>2</v>
      </c>
      <c r="T66" s="18"/>
    </row>
    <row r="67" spans="1:20" ht="34.5" customHeight="1">
      <c r="A67" s="1103" t="s">
        <v>980</v>
      </c>
      <c r="B67" s="1104"/>
      <c r="C67" s="1105"/>
      <c r="D67" s="1172">
        <v>0</v>
      </c>
      <c r="E67" s="1173"/>
      <c r="F67" s="1173"/>
      <c r="G67" s="1173"/>
      <c r="H67" s="24" t="s">
        <v>2</v>
      </c>
      <c r="I67" s="1174">
        <v>12500</v>
      </c>
      <c r="J67" s="1175"/>
      <c r="K67" s="1175"/>
      <c r="L67" s="1175"/>
      <c r="M67" s="89" t="s">
        <v>2</v>
      </c>
      <c r="N67" s="1176">
        <f t="shared" si="8"/>
        <v>0</v>
      </c>
      <c r="O67" s="1128"/>
      <c r="P67" s="1128"/>
      <c r="Q67" s="1128"/>
      <c r="R67" s="1128"/>
      <c r="S67" s="16" t="s">
        <v>2</v>
      </c>
      <c r="T67" s="18"/>
    </row>
    <row r="68" spans="1:20" ht="34.5" customHeight="1">
      <c r="A68" s="1103" t="s">
        <v>980</v>
      </c>
      <c r="B68" s="1104"/>
      <c r="C68" s="1105"/>
      <c r="D68" s="1172">
        <v>0</v>
      </c>
      <c r="E68" s="1173"/>
      <c r="F68" s="1173"/>
      <c r="G68" s="1173"/>
      <c r="H68" s="24" t="s">
        <v>2</v>
      </c>
      <c r="I68" s="1174">
        <v>12500</v>
      </c>
      <c r="J68" s="1175"/>
      <c r="K68" s="1175"/>
      <c r="L68" s="1175"/>
      <c r="M68" s="89" t="s">
        <v>2</v>
      </c>
      <c r="N68" s="1176">
        <f>IF(((D68)&gt;=(I68)),I68,D68)</f>
        <v>0</v>
      </c>
      <c r="O68" s="1128"/>
      <c r="P68" s="1128"/>
      <c r="Q68" s="1128"/>
      <c r="R68" s="1128"/>
      <c r="S68" s="16" t="s">
        <v>2</v>
      </c>
      <c r="T68" s="18"/>
    </row>
    <row r="69" spans="1:20" ht="34.5" customHeight="1">
      <c r="A69" s="1103" t="s">
        <v>980</v>
      </c>
      <c r="B69" s="1104"/>
      <c r="C69" s="1105"/>
      <c r="D69" s="1172">
        <v>0</v>
      </c>
      <c r="E69" s="1173"/>
      <c r="F69" s="1173"/>
      <c r="G69" s="1173"/>
      <c r="H69" s="24" t="s">
        <v>2</v>
      </c>
      <c r="I69" s="1174">
        <v>12500</v>
      </c>
      <c r="J69" s="1175"/>
      <c r="K69" s="1175"/>
      <c r="L69" s="1175"/>
      <c r="M69" s="89" t="s">
        <v>2</v>
      </c>
      <c r="N69" s="1176">
        <f>IF(((D69)&gt;=(I69)),I69,D69)</f>
        <v>0</v>
      </c>
      <c r="O69" s="1128"/>
      <c r="P69" s="1128"/>
      <c r="Q69" s="1128"/>
      <c r="R69" s="1128"/>
      <c r="S69" s="16" t="s">
        <v>2</v>
      </c>
      <c r="T69" s="18"/>
    </row>
    <row r="70" spans="1:20" ht="34.5" customHeight="1">
      <c r="A70" s="1103" t="s">
        <v>980</v>
      </c>
      <c r="B70" s="1104"/>
      <c r="C70" s="1105"/>
      <c r="D70" s="1172">
        <v>0</v>
      </c>
      <c r="E70" s="1173"/>
      <c r="F70" s="1173"/>
      <c r="G70" s="1173"/>
      <c r="H70" s="24" t="s">
        <v>2</v>
      </c>
      <c r="I70" s="1174">
        <v>12500</v>
      </c>
      <c r="J70" s="1175"/>
      <c r="K70" s="1175"/>
      <c r="L70" s="1175"/>
      <c r="M70" s="89" t="s">
        <v>2</v>
      </c>
      <c r="N70" s="1176">
        <f>IF(((D70)&gt;=(I70)),I70,D70)</f>
        <v>0</v>
      </c>
      <c r="O70" s="1128"/>
      <c r="P70" s="1128"/>
      <c r="Q70" s="1128"/>
      <c r="R70" s="1128"/>
      <c r="S70" s="16" t="s">
        <v>2</v>
      </c>
      <c r="T70" s="18"/>
    </row>
    <row r="71" spans="1:20" ht="34.5" customHeight="1">
      <c r="A71" s="1103" t="s">
        <v>980</v>
      </c>
      <c r="B71" s="1104"/>
      <c r="C71" s="1105"/>
      <c r="D71" s="1172">
        <v>0</v>
      </c>
      <c r="E71" s="1173"/>
      <c r="F71" s="1173"/>
      <c r="G71" s="1173"/>
      <c r="H71" s="24" t="s">
        <v>2</v>
      </c>
      <c r="I71" s="1174">
        <v>12500</v>
      </c>
      <c r="J71" s="1175"/>
      <c r="K71" s="1175"/>
      <c r="L71" s="1175"/>
      <c r="M71" s="89" t="s">
        <v>2</v>
      </c>
      <c r="N71" s="1176">
        <f>IF(((D71)&gt;=(I71)),I71,D71)</f>
        <v>0</v>
      </c>
      <c r="O71" s="1128"/>
      <c r="P71" s="1128"/>
      <c r="Q71" s="1128"/>
      <c r="R71" s="1128"/>
      <c r="S71" s="16" t="s">
        <v>2</v>
      </c>
      <c r="T71" s="18"/>
    </row>
    <row r="72" spans="1:20" ht="34.5" customHeight="1">
      <c r="A72" s="1103" t="s">
        <v>980</v>
      </c>
      <c r="B72" s="1104"/>
      <c r="C72" s="1105"/>
      <c r="D72" s="1172">
        <v>0</v>
      </c>
      <c r="E72" s="1173"/>
      <c r="F72" s="1173"/>
      <c r="G72" s="1173"/>
      <c r="H72" s="24" t="s">
        <v>2</v>
      </c>
      <c r="I72" s="1174">
        <v>12500</v>
      </c>
      <c r="J72" s="1175"/>
      <c r="K72" s="1175"/>
      <c r="L72" s="1175"/>
      <c r="M72" s="89" t="s">
        <v>2</v>
      </c>
      <c r="N72" s="1176">
        <f>IF(((D72)&gt;=(I72)),I72,D72)</f>
        <v>0</v>
      </c>
      <c r="O72" s="1128"/>
      <c r="P72" s="1128"/>
      <c r="Q72" s="1128"/>
      <c r="R72" s="1128"/>
      <c r="S72" s="16" t="s">
        <v>2</v>
      </c>
      <c r="T72" s="18"/>
    </row>
    <row r="73" spans="1:20" ht="34.5" customHeight="1">
      <c r="A73" s="1103" t="s">
        <v>980</v>
      </c>
      <c r="B73" s="1104"/>
      <c r="C73" s="1105"/>
      <c r="D73" s="1172">
        <v>0</v>
      </c>
      <c r="E73" s="1173"/>
      <c r="F73" s="1173"/>
      <c r="G73" s="1173"/>
      <c r="H73" s="24" t="s">
        <v>2</v>
      </c>
      <c r="I73" s="1174">
        <v>12500</v>
      </c>
      <c r="J73" s="1175"/>
      <c r="K73" s="1175"/>
      <c r="L73" s="1175"/>
      <c r="M73" s="89" t="s">
        <v>2</v>
      </c>
      <c r="N73" s="1176">
        <f t="shared" si="8"/>
        <v>0</v>
      </c>
      <c r="O73" s="1128"/>
      <c r="P73" s="1128"/>
      <c r="Q73" s="1128"/>
      <c r="R73" s="1128"/>
      <c r="S73" s="16" t="s">
        <v>2</v>
      </c>
      <c r="T73" s="18"/>
    </row>
    <row r="74" spans="1:20" ht="34.5" customHeight="1">
      <c r="A74" s="1103" t="s">
        <v>980</v>
      </c>
      <c r="B74" s="1104"/>
      <c r="C74" s="1105"/>
      <c r="D74" s="1172">
        <v>0</v>
      </c>
      <c r="E74" s="1173"/>
      <c r="F74" s="1173"/>
      <c r="G74" s="1173"/>
      <c r="H74" s="24" t="s">
        <v>2</v>
      </c>
      <c r="I74" s="1174">
        <v>12500</v>
      </c>
      <c r="J74" s="1175"/>
      <c r="K74" s="1175"/>
      <c r="L74" s="1175"/>
      <c r="M74" s="89" t="s">
        <v>2</v>
      </c>
      <c r="N74" s="1176">
        <f t="shared" si="8"/>
        <v>0</v>
      </c>
      <c r="O74" s="1128"/>
      <c r="P74" s="1128"/>
      <c r="Q74" s="1128"/>
      <c r="R74" s="1128"/>
      <c r="S74" s="16" t="s">
        <v>2</v>
      </c>
      <c r="T74" s="18"/>
    </row>
    <row r="75" spans="1:20" ht="34.5" customHeight="1">
      <c r="A75" s="1103" t="s">
        <v>980</v>
      </c>
      <c r="B75" s="1104"/>
      <c r="C75" s="1105"/>
      <c r="D75" s="1172">
        <v>0</v>
      </c>
      <c r="E75" s="1173"/>
      <c r="F75" s="1173"/>
      <c r="G75" s="1173"/>
      <c r="H75" s="24" t="s">
        <v>2</v>
      </c>
      <c r="I75" s="1174">
        <v>12500</v>
      </c>
      <c r="J75" s="1175"/>
      <c r="K75" s="1175"/>
      <c r="L75" s="1175"/>
      <c r="M75" s="89" t="s">
        <v>2</v>
      </c>
      <c r="N75" s="1176">
        <f>IF(((D75)&gt;=(I75)),I75,D75)</f>
        <v>0</v>
      </c>
      <c r="O75" s="1128"/>
      <c r="P75" s="1128"/>
      <c r="Q75" s="1128"/>
      <c r="R75" s="1128"/>
      <c r="S75" s="16" t="s">
        <v>2</v>
      </c>
      <c r="T75" s="18"/>
    </row>
    <row r="76" spans="1:20" ht="34.5" customHeight="1">
      <c r="A76" s="1103" t="s">
        <v>980</v>
      </c>
      <c r="B76" s="1104"/>
      <c r="C76" s="1105"/>
      <c r="D76" s="1172">
        <v>0</v>
      </c>
      <c r="E76" s="1173"/>
      <c r="F76" s="1173"/>
      <c r="G76" s="1173"/>
      <c r="H76" s="24" t="s">
        <v>2</v>
      </c>
      <c r="I76" s="1174">
        <v>12500</v>
      </c>
      <c r="J76" s="1175"/>
      <c r="K76" s="1175"/>
      <c r="L76" s="1175"/>
      <c r="M76" s="89" t="s">
        <v>2</v>
      </c>
      <c r="N76" s="1176">
        <f>IF(((D76)&gt;=(I76)),I76,D76)</f>
        <v>0</v>
      </c>
      <c r="O76" s="1128"/>
      <c r="P76" s="1128"/>
      <c r="Q76" s="1128"/>
      <c r="R76" s="1128"/>
      <c r="S76" s="16" t="s">
        <v>2</v>
      </c>
      <c r="T76" s="18"/>
    </row>
    <row r="77" spans="1:20" ht="34.5" customHeight="1">
      <c r="A77" s="1103" t="s">
        <v>980</v>
      </c>
      <c r="B77" s="1104"/>
      <c r="C77" s="1105"/>
      <c r="D77" s="1172">
        <v>0</v>
      </c>
      <c r="E77" s="1173"/>
      <c r="F77" s="1173"/>
      <c r="G77" s="1173"/>
      <c r="H77" s="24" t="s">
        <v>2</v>
      </c>
      <c r="I77" s="1174">
        <v>12500</v>
      </c>
      <c r="J77" s="1175"/>
      <c r="K77" s="1175"/>
      <c r="L77" s="1175"/>
      <c r="M77" s="89" t="s">
        <v>2</v>
      </c>
      <c r="N77" s="1176">
        <f>IF(((D77)&gt;=(I77)),I77,D77)</f>
        <v>0</v>
      </c>
      <c r="O77" s="1128"/>
      <c r="P77" s="1128"/>
      <c r="Q77" s="1128"/>
      <c r="R77" s="1128"/>
      <c r="S77" s="16" t="s">
        <v>2</v>
      </c>
      <c r="T77" s="18"/>
    </row>
    <row r="78" spans="1:20" ht="34.5" customHeight="1">
      <c r="A78" s="1103" t="s">
        <v>980</v>
      </c>
      <c r="B78" s="1104"/>
      <c r="C78" s="1105"/>
      <c r="D78" s="1172">
        <v>0</v>
      </c>
      <c r="E78" s="1173"/>
      <c r="F78" s="1173"/>
      <c r="G78" s="1173"/>
      <c r="H78" s="24" t="s">
        <v>2</v>
      </c>
      <c r="I78" s="1174">
        <v>12500</v>
      </c>
      <c r="J78" s="1175"/>
      <c r="K78" s="1175"/>
      <c r="L78" s="1175"/>
      <c r="M78" s="89" t="s">
        <v>2</v>
      </c>
      <c r="N78" s="1176">
        <f>IF(((D78)&gt;=(I78)),I78,D78)</f>
        <v>0</v>
      </c>
      <c r="O78" s="1128"/>
      <c r="P78" s="1128"/>
      <c r="Q78" s="1128"/>
      <c r="R78" s="1128"/>
      <c r="S78" s="16" t="s">
        <v>2</v>
      </c>
      <c r="T78" s="18"/>
    </row>
    <row r="79" spans="1:20" ht="34.5" customHeight="1">
      <c r="A79" s="1103" t="s">
        <v>980</v>
      </c>
      <c r="B79" s="1104"/>
      <c r="C79" s="1105"/>
      <c r="D79" s="1172">
        <v>0</v>
      </c>
      <c r="E79" s="1173"/>
      <c r="F79" s="1173"/>
      <c r="G79" s="1173"/>
      <c r="H79" s="24" t="s">
        <v>2</v>
      </c>
      <c r="I79" s="1174">
        <v>12500</v>
      </c>
      <c r="J79" s="1175"/>
      <c r="K79" s="1175"/>
      <c r="L79" s="1175"/>
      <c r="M79" s="89" t="s">
        <v>2</v>
      </c>
      <c r="N79" s="1176">
        <f t="shared" si="8"/>
        <v>0</v>
      </c>
      <c r="O79" s="1128"/>
      <c r="P79" s="1128"/>
      <c r="Q79" s="1128"/>
      <c r="R79" s="1128"/>
      <c r="S79" s="16" t="s">
        <v>2</v>
      </c>
      <c r="T79" s="18"/>
    </row>
    <row r="80" spans="1:20" ht="34.5" customHeight="1">
      <c r="A80" s="1103" t="s">
        <v>980</v>
      </c>
      <c r="B80" s="1104"/>
      <c r="C80" s="1105"/>
      <c r="D80" s="1172">
        <v>0</v>
      </c>
      <c r="E80" s="1173"/>
      <c r="F80" s="1173"/>
      <c r="G80" s="1173"/>
      <c r="H80" s="24" t="s">
        <v>2</v>
      </c>
      <c r="I80" s="1174">
        <v>12500</v>
      </c>
      <c r="J80" s="1175"/>
      <c r="K80" s="1175"/>
      <c r="L80" s="1175"/>
      <c r="M80" s="89" t="s">
        <v>2</v>
      </c>
      <c r="N80" s="1176">
        <f t="shared" si="8"/>
        <v>0</v>
      </c>
      <c r="O80" s="1128"/>
      <c r="P80" s="1128"/>
      <c r="Q80" s="1128"/>
      <c r="R80" s="1128"/>
      <c r="S80" s="16" t="s">
        <v>2</v>
      </c>
      <c r="T80" s="18"/>
    </row>
    <row r="81" spans="1:25" ht="34.5" customHeight="1">
      <c r="A81" s="1103" t="s">
        <v>980</v>
      </c>
      <c r="B81" s="1104"/>
      <c r="C81" s="1105"/>
      <c r="D81" s="1172">
        <v>0</v>
      </c>
      <c r="E81" s="1173"/>
      <c r="F81" s="1173"/>
      <c r="G81" s="1173"/>
      <c r="H81" s="24" t="s">
        <v>2</v>
      </c>
      <c r="I81" s="1174">
        <v>12500</v>
      </c>
      <c r="J81" s="1175"/>
      <c r="K81" s="1175"/>
      <c r="L81" s="1175"/>
      <c r="M81" s="89" t="s">
        <v>2</v>
      </c>
      <c r="N81" s="1176">
        <f t="shared" si="8"/>
        <v>0</v>
      </c>
      <c r="O81" s="1128"/>
      <c r="P81" s="1128"/>
      <c r="Q81" s="1128"/>
      <c r="R81" s="1128"/>
      <c r="S81" s="16" t="s">
        <v>2</v>
      </c>
      <c r="T81" s="18"/>
    </row>
    <row r="82" spans="1:25" ht="34.5" customHeight="1">
      <c r="A82" s="1111" t="s">
        <v>36</v>
      </c>
      <c r="B82" s="1111"/>
      <c r="C82" s="1111"/>
      <c r="D82" s="1123"/>
      <c r="E82" s="1124"/>
      <c r="F82" s="1124"/>
      <c r="G82" s="1124"/>
      <c r="H82" s="1124"/>
      <c r="I82" s="1123"/>
      <c r="J82" s="1124"/>
      <c r="K82" s="1124"/>
      <c r="L82" s="1124"/>
      <c r="M82" s="1125"/>
      <c r="N82" s="1175">
        <f>SUM(N65:R81)</f>
        <v>0</v>
      </c>
      <c r="O82" s="1175"/>
      <c r="P82" s="1175"/>
      <c r="Q82" s="1175"/>
      <c r="R82" s="1175"/>
      <c r="S82" s="8" t="s">
        <v>2</v>
      </c>
      <c r="T82" s="20"/>
    </row>
    <row r="84" spans="1:25">
      <c r="A84" t="s">
        <v>37</v>
      </c>
    </row>
    <row r="86" spans="1:25">
      <c r="W86" t="s">
        <v>359</v>
      </c>
    </row>
    <row r="87" spans="1:25">
      <c r="X87" s="90">
        <f>SUM(N82,R51,R26)</f>
        <v>0</v>
      </c>
      <c r="Y87" t="s">
        <v>2</v>
      </c>
    </row>
  </sheetData>
  <mergeCells count="232">
    <mergeCell ref="P13:Q13"/>
    <mergeCell ref="I14:J14"/>
    <mergeCell ref="K14:L14"/>
    <mergeCell ref="D44:F44"/>
    <mergeCell ref="D45:F45"/>
    <mergeCell ref="D46:F46"/>
    <mergeCell ref="A36:C36"/>
    <mergeCell ref="D36:F36"/>
    <mergeCell ref="G36:I36"/>
    <mergeCell ref="A23:C23"/>
    <mergeCell ref="A24:C24"/>
    <mergeCell ref="A25:C25"/>
    <mergeCell ref="A21:C21"/>
    <mergeCell ref="I13:J13"/>
    <mergeCell ref="I21:J21"/>
    <mergeCell ref="K21:L21"/>
    <mergeCell ref="P21:Q21"/>
    <mergeCell ref="I22:J22"/>
    <mergeCell ref="K22:L22"/>
    <mergeCell ref="P22:Q22"/>
    <mergeCell ref="I23:J23"/>
    <mergeCell ref="K23:L23"/>
    <mergeCell ref="P23:Q23"/>
    <mergeCell ref="K13:L13"/>
    <mergeCell ref="A19:C19"/>
    <mergeCell ref="A14:C14"/>
    <mergeCell ref="I82:M82"/>
    <mergeCell ref="N82:R82"/>
    <mergeCell ref="A35:C35"/>
    <mergeCell ref="A37:C37"/>
    <mergeCell ref="A48:C48"/>
    <mergeCell ref="A82:C82"/>
    <mergeCell ref="D82:H82"/>
    <mergeCell ref="D79:G79"/>
    <mergeCell ref="N79:R79"/>
    <mergeCell ref="A51:C51"/>
    <mergeCell ref="A64:C64"/>
    <mergeCell ref="A80:C80"/>
    <mergeCell ref="A81:C81"/>
    <mergeCell ref="A65:C65"/>
    <mergeCell ref="A66:C66"/>
    <mergeCell ref="A67:C67"/>
    <mergeCell ref="A73:C73"/>
    <mergeCell ref="A68:C68"/>
    <mergeCell ref="D43:F43"/>
    <mergeCell ref="A79:C79"/>
    <mergeCell ref="A32:C32"/>
    <mergeCell ref="A38:C38"/>
    <mergeCell ref="A34:C34"/>
    <mergeCell ref="A47:C47"/>
    <mergeCell ref="A49:C49"/>
    <mergeCell ref="A50:C50"/>
    <mergeCell ref="A39:C39"/>
    <mergeCell ref="A69:C69"/>
    <mergeCell ref="A71:C71"/>
    <mergeCell ref="A46:C46"/>
    <mergeCell ref="A45:C45"/>
    <mergeCell ref="A44:C44"/>
    <mergeCell ref="A43:C43"/>
    <mergeCell ref="A42:C42"/>
    <mergeCell ref="A41:C41"/>
    <mergeCell ref="A40:C40"/>
    <mergeCell ref="A72:C72"/>
    <mergeCell ref="A70:C70"/>
    <mergeCell ref="A76:C76"/>
    <mergeCell ref="A74:C74"/>
    <mergeCell ref="A78:C78"/>
    <mergeCell ref="N80:R80"/>
    <mergeCell ref="D81:G81"/>
    <mergeCell ref="I81:L81"/>
    <mergeCell ref="N81:R81"/>
    <mergeCell ref="A75:C75"/>
    <mergeCell ref="A77:C77"/>
    <mergeCell ref="N66:R66"/>
    <mergeCell ref="D67:G67"/>
    <mergeCell ref="I67:L67"/>
    <mergeCell ref="N67:R67"/>
    <mergeCell ref="N73:R73"/>
    <mergeCell ref="D80:G80"/>
    <mergeCell ref="I80:L80"/>
    <mergeCell ref="D73:G73"/>
    <mergeCell ref="I73:L73"/>
    <mergeCell ref="D66:G66"/>
    <mergeCell ref="I66:L66"/>
    <mergeCell ref="I79:L79"/>
    <mergeCell ref="I76:L76"/>
    <mergeCell ref="N76:R76"/>
    <mergeCell ref="D76:G76"/>
    <mergeCell ref="I74:L74"/>
    <mergeCell ref="N74:R74"/>
    <mergeCell ref="D78:G78"/>
    <mergeCell ref="I78:L78"/>
    <mergeCell ref="N78:R78"/>
    <mergeCell ref="D75:G75"/>
    <mergeCell ref="D77:G77"/>
    <mergeCell ref="I77:L77"/>
    <mergeCell ref="N77:R77"/>
    <mergeCell ref="D65:G65"/>
    <mergeCell ref="I65:L65"/>
    <mergeCell ref="N65:R65"/>
    <mergeCell ref="D68:G68"/>
    <mergeCell ref="I68:L68"/>
    <mergeCell ref="N68:R68"/>
    <mergeCell ref="I75:L75"/>
    <mergeCell ref="D50:F50"/>
    <mergeCell ref="G50:I50"/>
    <mergeCell ref="M50:N50"/>
    <mergeCell ref="D71:G71"/>
    <mergeCell ref="I71:L71"/>
    <mergeCell ref="N71:R71"/>
    <mergeCell ref="D72:G72"/>
    <mergeCell ref="I72:L72"/>
    <mergeCell ref="N72:R72"/>
    <mergeCell ref="D69:G69"/>
    <mergeCell ref="I69:L69"/>
    <mergeCell ref="N69:R69"/>
    <mergeCell ref="D70:G70"/>
    <mergeCell ref="I70:L70"/>
    <mergeCell ref="N70:R70"/>
    <mergeCell ref="N75:R75"/>
    <mergeCell ref="D74:G74"/>
    <mergeCell ref="O51:P51"/>
    <mergeCell ref="D51:F51"/>
    <mergeCell ref="M51:N51"/>
    <mergeCell ref="D64:H64"/>
    <mergeCell ref="I64:M64"/>
    <mergeCell ref="N64:S64"/>
    <mergeCell ref="D47:F47"/>
    <mergeCell ref="G47:I47"/>
    <mergeCell ref="M47:N47"/>
    <mergeCell ref="D48:F48"/>
    <mergeCell ref="G48:I48"/>
    <mergeCell ref="M48:N48"/>
    <mergeCell ref="D49:F49"/>
    <mergeCell ref="G49:I49"/>
    <mergeCell ref="M49:N49"/>
    <mergeCell ref="A11:C11"/>
    <mergeCell ref="A12:C12"/>
    <mergeCell ref="A13:C13"/>
    <mergeCell ref="R32:S32"/>
    <mergeCell ref="O33:Q50"/>
    <mergeCell ref="R33:S50"/>
    <mergeCell ref="M38:N38"/>
    <mergeCell ref="O32:Q32"/>
    <mergeCell ref="M35:N35"/>
    <mergeCell ref="M36:N36"/>
    <mergeCell ref="M46:N46"/>
    <mergeCell ref="M45:N45"/>
    <mergeCell ref="M44:N44"/>
    <mergeCell ref="G32:N32"/>
    <mergeCell ref="G37:I37"/>
    <mergeCell ref="M37:N37"/>
    <mergeCell ref="G34:I34"/>
    <mergeCell ref="M34:N34"/>
    <mergeCell ref="G35:I35"/>
    <mergeCell ref="G46:I46"/>
    <mergeCell ref="G42:I42"/>
    <mergeCell ref="G43:I43"/>
    <mergeCell ref="G44:I44"/>
    <mergeCell ref="G45:I45"/>
    <mergeCell ref="I17:J17"/>
    <mergeCell ref="K17:L17"/>
    <mergeCell ref="A15:C15"/>
    <mergeCell ref="A17:C17"/>
    <mergeCell ref="P14:Q14"/>
    <mergeCell ref="A4:T4"/>
    <mergeCell ref="A7:C7"/>
    <mergeCell ref="D7:J7"/>
    <mergeCell ref="K7:P7"/>
    <mergeCell ref="R7:S7"/>
    <mergeCell ref="I9:J9"/>
    <mergeCell ref="K9:L9"/>
    <mergeCell ref="P9:Q9"/>
    <mergeCell ref="I10:J10"/>
    <mergeCell ref="K10:L10"/>
    <mergeCell ref="P10:Q10"/>
    <mergeCell ref="I11:J11"/>
    <mergeCell ref="K11:L11"/>
    <mergeCell ref="P11:Q11"/>
    <mergeCell ref="I12:J12"/>
    <mergeCell ref="K12:L12"/>
    <mergeCell ref="P12:Q12"/>
    <mergeCell ref="A9:C9"/>
    <mergeCell ref="A10:C10"/>
    <mergeCell ref="D41:F41"/>
    <mergeCell ref="G41:I41"/>
    <mergeCell ref="D32:F32"/>
    <mergeCell ref="D34:F34"/>
    <mergeCell ref="D37:F37"/>
    <mergeCell ref="D35:F35"/>
    <mergeCell ref="A22:C22"/>
    <mergeCell ref="D38:F38"/>
    <mergeCell ref="M43:N43"/>
    <mergeCell ref="M42:N42"/>
    <mergeCell ref="M41:N41"/>
    <mergeCell ref="M40:N40"/>
    <mergeCell ref="M39:N39"/>
    <mergeCell ref="D42:F42"/>
    <mergeCell ref="I24:J24"/>
    <mergeCell ref="K24:L24"/>
    <mergeCell ref="I25:J25"/>
    <mergeCell ref="K25:L25"/>
    <mergeCell ref="A26:C26"/>
    <mergeCell ref="D26:J26"/>
    <mergeCell ref="K26:Q26"/>
    <mergeCell ref="G38:I38"/>
    <mergeCell ref="G39:I39"/>
    <mergeCell ref="G40:I40"/>
    <mergeCell ref="A3:T3"/>
    <mergeCell ref="I19:J19"/>
    <mergeCell ref="K19:L19"/>
    <mergeCell ref="P19:Q19"/>
    <mergeCell ref="P20:Q20"/>
    <mergeCell ref="P24:Q24"/>
    <mergeCell ref="P25:Q25"/>
    <mergeCell ref="D39:F39"/>
    <mergeCell ref="D40:F40"/>
    <mergeCell ref="I20:J20"/>
    <mergeCell ref="K20:L20"/>
    <mergeCell ref="A20:C20"/>
    <mergeCell ref="P17:Q17"/>
    <mergeCell ref="A18:C18"/>
    <mergeCell ref="I18:J18"/>
    <mergeCell ref="K18:L18"/>
    <mergeCell ref="P18:Q18"/>
    <mergeCell ref="I15:J15"/>
    <mergeCell ref="K15:L15"/>
    <mergeCell ref="P15:Q15"/>
    <mergeCell ref="A16:C16"/>
    <mergeCell ref="I16:J16"/>
    <mergeCell ref="K16:L16"/>
    <mergeCell ref="P16:Q16"/>
  </mergeCells>
  <phoneticPr fontId="3"/>
  <pageMargins left="0.59055118110236227" right="0.19685039370078741" top="0.78740157480314965" bottom="0.78740157480314965" header="0.51181102362204722" footer="0.51181102362204722"/>
  <pageSetup paperSize="9" scale="90" orientation="portrait" blackAndWhite="1" horizontalDpi="200" verticalDpi="200" r:id="rId1"/>
  <headerFooter alignWithMargins="0"/>
  <rowBreaks count="2" manualBreakCount="2">
    <brk id="30" max="19" man="1"/>
    <brk id="62" max="19" man="1"/>
  </row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54"/>
  <sheetViews>
    <sheetView view="pageBreakPreview" zoomScaleNormal="100" zoomScaleSheetLayoutView="100" workbookViewId="0"/>
  </sheetViews>
  <sheetFormatPr defaultColWidth="5.875" defaultRowHeight="14.25"/>
  <cols>
    <col min="1" max="8" width="5.875" style="114"/>
    <col min="9" max="9" width="3.5" style="114" bestFit="1" customWidth="1"/>
    <col min="10" max="14" width="5.875" style="114"/>
    <col min="15" max="16" width="4.125" style="114" customWidth="1"/>
    <col min="17" max="17" width="3" style="114" customWidth="1"/>
    <col min="18" max="16384" width="5.875" style="114"/>
  </cols>
  <sheetData>
    <row r="1" spans="1:19">
      <c r="P1" s="138" t="s">
        <v>529</v>
      </c>
    </row>
    <row r="3" spans="1:19" ht="28.5">
      <c r="A3" s="675" t="s">
        <v>42</v>
      </c>
      <c r="B3" s="675"/>
      <c r="C3" s="675"/>
      <c r="D3" s="675"/>
      <c r="E3" s="675"/>
      <c r="F3" s="675"/>
      <c r="G3" s="675"/>
      <c r="H3" s="675"/>
      <c r="I3" s="675"/>
      <c r="J3" s="675"/>
      <c r="K3" s="675"/>
      <c r="L3" s="675"/>
      <c r="M3" s="675"/>
      <c r="N3" s="675"/>
      <c r="O3" s="675"/>
      <c r="P3" s="675"/>
      <c r="Q3" s="675"/>
      <c r="R3" s="484"/>
      <c r="S3" s="484"/>
    </row>
    <row r="5" spans="1:19">
      <c r="L5" s="162"/>
      <c r="M5" s="162"/>
      <c r="N5" s="162"/>
      <c r="O5" s="143"/>
      <c r="P5" s="324" t="s">
        <v>985</v>
      </c>
    </row>
    <row r="7" spans="1:19">
      <c r="A7" s="114" t="s">
        <v>596</v>
      </c>
    </row>
    <row r="9" spans="1:19">
      <c r="B9" s="114" t="str">
        <f>入力シート!C1</f>
        <v>令和5年6月4日執行青森県知事選挙</v>
      </c>
      <c r="K9" s="153"/>
    </row>
    <row r="11" spans="1:19">
      <c r="H11" s="138" t="s">
        <v>527</v>
      </c>
      <c r="J11" s="144">
        <f>入力シート!C8</f>
        <v>0</v>
      </c>
      <c r="K11" s="141"/>
      <c r="L11" s="141">
        <f>入力シート!C10</f>
        <v>0</v>
      </c>
    </row>
    <row r="13" spans="1:19">
      <c r="A13" s="289" t="s">
        <v>986</v>
      </c>
    </row>
    <row r="14" spans="1:19" ht="14.25" customHeight="1">
      <c r="A14" s="307" t="s">
        <v>987</v>
      </c>
      <c r="B14" s="116"/>
      <c r="C14" s="116"/>
      <c r="D14" s="116"/>
      <c r="E14" s="116"/>
      <c r="F14" s="193"/>
      <c r="G14" s="116"/>
      <c r="H14" s="116"/>
      <c r="I14" s="116"/>
      <c r="J14" s="116"/>
      <c r="K14" s="116"/>
      <c r="L14" s="116"/>
      <c r="M14" s="116"/>
      <c r="N14" s="116"/>
    </row>
    <row r="15" spans="1:19" ht="14.25" customHeight="1">
      <c r="A15" s="116"/>
      <c r="B15" s="116"/>
      <c r="C15" s="116"/>
      <c r="D15" s="116"/>
      <c r="E15" s="116"/>
      <c r="F15" s="193"/>
      <c r="G15" s="116"/>
      <c r="H15" s="116"/>
      <c r="I15" s="116"/>
      <c r="J15" s="116"/>
      <c r="K15" s="116"/>
      <c r="L15" s="116"/>
      <c r="M15" s="116"/>
      <c r="N15" s="116"/>
    </row>
    <row r="16" spans="1:19" ht="14.25" customHeight="1">
      <c r="A16" s="116"/>
      <c r="B16" s="116"/>
      <c r="C16" s="116"/>
      <c r="D16" s="116"/>
      <c r="E16" s="116"/>
      <c r="F16" s="193"/>
      <c r="G16" s="116"/>
      <c r="H16" s="116"/>
      <c r="I16" s="116"/>
      <c r="J16" s="116"/>
      <c r="K16" s="116"/>
      <c r="L16" s="116"/>
      <c r="M16" s="116"/>
      <c r="N16" s="116"/>
    </row>
    <row r="17" spans="1:15" ht="14.25" customHeight="1">
      <c r="A17" s="1013" t="s">
        <v>572</v>
      </c>
      <c r="B17" s="1013"/>
      <c r="C17" s="1013"/>
      <c r="D17" s="1013"/>
      <c r="E17" s="1013"/>
      <c r="F17" s="1013"/>
      <c r="G17" s="1013"/>
      <c r="H17" s="1013"/>
      <c r="I17" s="1013"/>
      <c r="J17" s="1013"/>
      <c r="K17" s="1013"/>
      <c r="L17" s="1013"/>
      <c r="M17" s="1013"/>
      <c r="N17" s="1013"/>
      <c r="O17" s="1013"/>
    </row>
    <row r="18" spans="1:15" ht="14.25" customHeight="1">
      <c r="A18" s="194"/>
      <c r="B18" s="194"/>
      <c r="C18" s="194"/>
      <c r="D18" s="194"/>
      <c r="E18" s="194"/>
      <c r="F18" s="194"/>
      <c r="G18" s="194"/>
      <c r="H18" s="194"/>
      <c r="I18" s="194"/>
      <c r="J18" s="194"/>
      <c r="K18" s="194"/>
      <c r="L18" s="194"/>
      <c r="M18" s="194"/>
      <c r="N18" s="194"/>
      <c r="O18" s="194"/>
    </row>
    <row r="19" spans="1:15" ht="14.25" customHeight="1">
      <c r="A19" s="221" t="s">
        <v>43</v>
      </c>
      <c r="B19" s="194"/>
      <c r="C19" s="194"/>
      <c r="D19" s="413" t="s">
        <v>922</v>
      </c>
      <c r="E19" s="222"/>
      <c r="F19" s="222"/>
      <c r="G19" s="222"/>
      <c r="H19" s="194"/>
      <c r="I19" s="194"/>
      <c r="J19" s="194"/>
      <c r="K19" s="194"/>
      <c r="L19" s="194"/>
      <c r="M19" s="194"/>
      <c r="N19" s="194"/>
      <c r="O19" s="194"/>
    </row>
    <row r="20" spans="1:15" ht="14.25" customHeight="1">
      <c r="A20" s="194"/>
      <c r="B20" s="194"/>
      <c r="C20" s="194"/>
      <c r="D20" s="194"/>
      <c r="E20" s="194"/>
      <c r="F20" s="194"/>
      <c r="G20" s="194"/>
      <c r="H20" s="194"/>
      <c r="I20" s="194"/>
      <c r="J20" s="194"/>
      <c r="K20" s="194"/>
      <c r="L20" s="194"/>
      <c r="M20" s="194"/>
      <c r="N20" s="194"/>
    </row>
    <row r="21" spans="1:15" ht="14.25" customHeight="1">
      <c r="A21" s="116" t="s">
        <v>44</v>
      </c>
      <c r="B21" s="116"/>
      <c r="C21" s="116"/>
      <c r="D21" s="116"/>
      <c r="E21" s="116"/>
      <c r="F21" s="116"/>
      <c r="G21" s="116"/>
      <c r="H21" s="116"/>
      <c r="I21" s="116"/>
      <c r="J21" s="116"/>
      <c r="K21" s="116"/>
      <c r="L21" s="116"/>
      <c r="M21" s="116"/>
      <c r="N21" s="116"/>
    </row>
    <row r="22" spans="1:15" ht="14.25" customHeight="1">
      <c r="A22" s="116"/>
      <c r="B22" s="130"/>
      <c r="C22" s="130"/>
      <c r="D22" s="130"/>
      <c r="E22" s="130"/>
      <c r="F22" s="130"/>
      <c r="G22" s="130"/>
      <c r="H22" s="130"/>
      <c r="I22" s="130"/>
      <c r="J22" s="130"/>
      <c r="K22" s="130"/>
      <c r="L22" s="130"/>
      <c r="M22" s="130"/>
      <c r="N22" s="130"/>
      <c r="O22" s="143"/>
    </row>
    <row r="23" spans="1:15" ht="14.25" customHeight="1">
      <c r="A23" s="116"/>
      <c r="B23" s="130"/>
      <c r="C23" s="130"/>
      <c r="D23" s="130"/>
      <c r="E23" s="130"/>
      <c r="F23" s="130"/>
      <c r="G23" s="130"/>
      <c r="H23" s="130"/>
      <c r="I23" s="130"/>
      <c r="J23" s="130"/>
      <c r="K23" s="130"/>
      <c r="L23" s="130"/>
      <c r="M23" s="130"/>
      <c r="N23" s="130"/>
      <c r="O23" s="143"/>
    </row>
    <row r="24" spans="1:15" ht="14.25" customHeight="1">
      <c r="A24" s="116"/>
      <c r="B24" s="130"/>
      <c r="C24" s="130"/>
      <c r="D24" s="130"/>
      <c r="E24" s="130"/>
      <c r="F24" s="130"/>
      <c r="G24" s="130"/>
      <c r="H24" s="130"/>
      <c r="I24" s="130"/>
      <c r="J24" s="130"/>
      <c r="K24" s="130"/>
      <c r="L24" s="130"/>
      <c r="M24" s="130"/>
      <c r="N24" s="130"/>
      <c r="O24" s="143"/>
    </row>
    <row r="25" spans="1:15" ht="14.25" customHeight="1">
      <c r="A25" s="116"/>
      <c r="B25" s="130"/>
      <c r="C25" s="130"/>
      <c r="D25" s="130"/>
      <c r="E25" s="130"/>
      <c r="F25" s="130"/>
      <c r="G25" s="130"/>
      <c r="H25" s="130"/>
      <c r="I25" s="130"/>
      <c r="J25" s="130"/>
      <c r="K25" s="130"/>
      <c r="L25" s="130"/>
      <c r="M25" s="130"/>
      <c r="N25" s="130"/>
      <c r="O25" s="143"/>
    </row>
    <row r="26" spans="1:15" ht="14.25" customHeight="1">
      <c r="A26" s="116"/>
      <c r="B26" s="132"/>
      <c r="C26" s="132"/>
      <c r="D26" s="132"/>
      <c r="E26" s="132"/>
      <c r="F26" s="132"/>
      <c r="G26" s="132"/>
      <c r="H26" s="132"/>
      <c r="I26" s="132"/>
      <c r="J26" s="132"/>
      <c r="K26" s="132"/>
      <c r="L26" s="132"/>
      <c r="M26" s="132"/>
      <c r="N26" s="132"/>
      <c r="O26" s="152"/>
    </row>
    <row r="27" spans="1:15" ht="14.25" customHeight="1">
      <c r="A27" s="116" t="s">
        <v>270</v>
      </c>
      <c r="B27" s="132"/>
      <c r="C27" s="132"/>
      <c r="D27" s="132"/>
      <c r="E27" s="132"/>
      <c r="F27" s="132"/>
      <c r="G27" s="132"/>
      <c r="H27" s="132"/>
      <c r="I27" s="132"/>
      <c r="J27" s="132"/>
      <c r="K27" s="132"/>
      <c r="L27" s="132"/>
      <c r="M27" s="132"/>
      <c r="N27" s="132"/>
      <c r="O27" s="152"/>
    </row>
    <row r="28" spans="1:15" ht="14.25" customHeight="1">
      <c r="A28" s="116"/>
      <c r="B28" s="1101"/>
      <c r="C28" s="1101"/>
      <c r="D28" s="1101"/>
      <c r="E28" s="1101"/>
      <c r="F28" s="1101"/>
      <c r="G28" s="1101"/>
      <c r="H28" s="1101"/>
      <c r="I28" s="1101"/>
      <c r="J28" s="1101"/>
      <c r="K28" s="1101"/>
      <c r="L28" s="1101"/>
      <c r="M28" s="1101"/>
      <c r="N28" s="1101"/>
      <c r="O28" s="1101"/>
    </row>
    <row r="29" spans="1:15" ht="14.25" customHeight="1">
      <c r="A29" s="116"/>
      <c r="B29" s="1101"/>
      <c r="C29" s="1101"/>
      <c r="D29" s="1101"/>
      <c r="E29" s="1101"/>
      <c r="F29" s="1101"/>
      <c r="G29" s="1101"/>
      <c r="H29" s="1101"/>
      <c r="I29" s="1101"/>
      <c r="J29" s="1101"/>
      <c r="K29" s="1101"/>
      <c r="L29" s="1101"/>
      <c r="M29" s="1101"/>
      <c r="N29" s="1101"/>
      <c r="O29" s="1101"/>
    </row>
    <row r="30" spans="1:15" ht="14.25" customHeight="1">
      <c r="A30" s="116"/>
      <c r="B30" s="116"/>
      <c r="C30" s="116"/>
      <c r="D30" s="116"/>
      <c r="E30" s="116"/>
      <c r="F30" s="116"/>
      <c r="G30" s="116"/>
      <c r="H30" s="116"/>
      <c r="I30" s="116"/>
      <c r="J30" s="116"/>
      <c r="K30" s="116"/>
      <c r="L30" s="116"/>
      <c r="M30" s="116"/>
      <c r="N30" s="116"/>
    </row>
    <row r="31" spans="1:15" ht="14.25" customHeight="1">
      <c r="A31" s="116" t="s">
        <v>269</v>
      </c>
      <c r="B31" s="116"/>
      <c r="C31" s="116"/>
      <c r="E31" s="1184" t="s">
        <v>404</v>
      </c>
      <c r="F31" s="1184"/>
      <c r="G31" s="1184"/>
      <c r="H31" s="1184"/>
      <c r="I31" s="223" t="s">
        <v>2</v>
      </c>
      <c r="J31" s="116"/>
      <c r="K31" s="116"/>
      <c r="L31" s="116"/>
      <c r="M31" s="116"/>
      <c r="N31" s="116"/>
    </row>
    <row r="32" spans="1:15" ht="14.25" customHeight="1">
      <c r="A32" s="116"/>
      <c r="B32" s="116"/>
      <c r="C32" s="116"/>
      <c r="D32" s="116"/>
      <c r="E32" s="116"/>
      <c r="F32" s="116"/>
      <c r="G32" s="195"/>
      <c r="H32" s="116"/>
      <c r="I32" s="116"/>
      <c r="J32" s="116"/>
      <c r="K32" s="116"/>
      <c r="L32" s="116"/>
      <c r="M32" s="116"/>
      <c r="N32" s="116"/>
    </row>
    <row r="33" spans="1:16" ht="24" customHeight="1">
      <c r="A33" s="1181" t="s">
        <v>47</v>
      </c>
      <c r="B33" s="1182"/>
      <c r="C33" s="1182"/>
      <c r="D33" s="1182"/>
      <c r="E33" s="1183"/>
      <c r="F33" s="1181" t="s">
        <v>45</v>
      </c>
      <c r="G33" s="1182"/>
      <c r="H33" s="1182"/>
      <c r="I33" s="1183"/>
      <c r="J33" s="1181" t="s">
        <v>46</v>
      </c>
      <c r="K33" s="1182"/>
      <c r="L33" s="1182"/>
      <c r="M33" s="1182"/>
      <c r="N33" s="1182"/>
      <c r="O33" s="1182"/>
      <c r="P33" s="1183"/>
    </row>
    <row r="34" spans="1:16" ht="24" customHeight="1">
      <c r="A34" s="1185" t="s">
        <v>832</v>
      </c>
      <c r="B34" s="1186"/>
      <c r="C34" s="1186"/>
      <c r="D34" s="1186"/>
      <c r="E34" s="1187"/>
      <c r="F34" s="1177"/>
      <c r="G34" s="1178"/>
      <c r="H34" s="1178"/>
      <c r="I34" s="224" t="s">
        <v>2</v>
      </c>
      <c r="J34" s="1179"/>
      <c r="K34" s="1180"/>
      <c r="L34" s="1180"/>
      <c r="M34" s="1180"/>
      <c r="N34" s="1180"/>
      <c r="O34" s="1180"/>
      <c r="P34" s="171" t="s">
        <v>2</v>
      </c>
    </row>
    <row r="35" spans="1:16" ht="24" customHeight="1">
      <c r="A35" s="507" t="s">
        <v>833</v>
      </c>
      <c r="B35" s="225"/>
      <c r="C35" s="226"/>
      <c r="D35" s="226"/>
      <c r="E35" s="171"/>
      <c r="F35" s="1177"/>
      <c r="G35" s="1178"/>
      <c r="H35" s="1178"/>
      <c r="I35" s="224" t="s">
        <v>2</v>
      </c>
      <c r="J35" s="1179"/>
      <c r="K35" s="1180"/>
      <c r="L35" s="1180"/>
      <c r="M35" s="1180"/>
      <c r="N35" s="1180"/>
      <c r="O35" s="1180"/>
      <c r="P35" s="171" t="s">
        <v>2</v>
      </c>
    </row>
    <row r="36" spans="1:16" ht="24" customHeight="1">
      <c r="A36" s="507" t="s">
        <v>834</v>
      </c>
      <c r="B36" s="225"/>
      <c r="C36" s="226"/>
      <c r="D36" s="226"/>
      <c r="E36" s="171"/>
      <c r="F36" s="1177"/>
      <c r="G36" s="1178"/>
      <c r="H36" s="1178"/>
      <c r="I36" s="224" t="s">
        <v>2</v>
      </c>
      <c r="J36" s="1179"/>
      <c r="K36" s="1180"/>
      <c r="L36" s="1180"/>
      <c r="M36" s="1180"/>
      <c r="N36" s="1180"/>
      <c r="O36" s="1180"/>
      <c r="P36" s="171" t="s">
        <v>2</v>
      </c>
    </row>
    <row r="37" spans="1:16" ht="24" customHeight="1">
      <c r="A37" s="1181" t="s">
        <v>48</v>
      </c>
      <c r="B37" s="1182"/>
      <c r="C37" s="1182"/>
      <c r="D37" s="1182"/>
      <c r="E37" s="1183"/>
      <c r="F37" s="1188"/>
      <c r="G37" s="1189"/>
      <c r="H37" s="1189"/>
      <c r="I37" s="224"/>
      <c r="J37" s="1181"/>
      <c r="K37" s="1182"/>
      <c r="L37" s="1182"/>
      <c r="M37" s="1182"/>
      <c r="N37" s="1182"/>
      <c r="O37" s="1182"/>
      <c r="P37" s="171"/>
    </row>
    <row r="39" spans="1:16">
      <c r="A39" s="114" t="s">
        <v>405</v>
      </c>
    </row>
    <row r="40" spans="1:16">
      <c r="A40" s="114" t="s">
        <v>406</v>
      </c>
    </row>
    <row r="41" spans="1:16" ht="7.5" customHeight="1"/>
    <row r="42" spans="1:16">
      <c r="A42" s="114" t="s">
        <v>407</v>
      </c>
    </row>
    <row r="43" spans="1:16">
      <c r="A43" s="114" t="s">
        <v>271</v>
      </c>
    </row>
    <row r="44" spans="1:16" ht="7.5" customHeight="1"/>
    <row r="45" spans="1:16">
      <c r="A45" s="114" t="s">
        <v>273</v>
      </c>
    </row>
    <row r="46" spans="1:16">
      <c r="A46" s="114" t="s">
        <v>272</v>
      </c>
    </row>
    <row r="47" spans="1:16" ht="7.5" customHeight="1"/>
    <row r="48" spans="1:16">
      <c r="A48" s="114" t="s">
        <v>408</v>
      </c>
    </row>
    <row r="49" spans="1:1">
      <c r="A49" s="114" t="s">
        <v>406</v>
      </c>
    </row>
    <row r="50" spans="1:1" ht="6.75" customHeight="1"/>
    <row r="51" spans="1:1">
      <c r="A51" s="289" t="s">
        <v>835</v>
      </c>
    </row>
    <row r="52" spans="1:1">
      <c r="A52" s="289" t="s">
        <v>836</v>
      </c>
    </row>
    <row r="53" spans="1:1">
      <c r="A53" s="289" t="s">
        <v>837</v>
      </c>
    </row>
    <row r="54" spans="1:1">
      <c r="A54" s="289" t="s">
        <v>838</v>
      </c>
    </row>
  </sheetData>
  <mergeCells count="17">
    <mergeCell ref="J37:O37"/>
    <mergeCell ref="A37:E37"/>
    <mergeCell ref="F35:H35"/>
    <mergeCell ref="F36:H36"/>
    <mergeCell ref="F37:H37"/>
    <mergeCell ref="F34:H34"/>
    <mergeCell ref="B28:O29"/>
    <mergeCell ref="A3:Q3"/>
    <mergeCell ref="J35:O35"/>
    <mergeCell ref="J36:O36"/>
    <mergeCell ref="J33:P33"/>
    <mergeCell ref="E31:H31"/>
    <mergeCell ref="A34:E34"/>
    <mergeCell ref="A17:O17"/>
    <mergeCell ref="A33:E33"/>
    <mergeCell ref="F33:I33"/>
    <mergeCell ref="J34:O34"/>
  </mergeCells>
  <phoneticPr fontId="3"/>
  <pageMargins left="0.98425196850393704" right="0.39370078740157483" top="0.98425196850393704" bottom="0.98425196850393704" header="0.51181102362204722" footer="0.51181102362204722"/>
  <pageSetup paperSize="9" scale="96" orientation="portrait" blackAndWhite="1" horizontalDpi="200" verticalDpi="200"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46"/>
  <sheetViews>
    <sheetView view="pageBreakPreview" zoomScaleNormal="100" zoomScaleSheetLayoutView="100" workbookViewId="0"/>
  </sheetViews>
  <sheetFormatPr defaultColWidth="5.875" defaultRowHeight="14.25"/>
  <cols>
    <col min="1" max="16384" width="5.875" style="114"/>
  </cols>
  <sheetData>
    <row r="1" spans="1:19">
      <c r="O1" s="138" t="s">
        <v>539</v>
      </c>
    </row>
    <row r="2" spans="1:19">
      <c r="A2" s="114" t="s">
        <v>328</v>
      </c>
      <c r="O2" s="138"/>
    </row>
    <row r="3" spans="1:19">
      <c r="A3" s="674"/>
      <c r="B3" s="674"/>
      <c r="C3" s="674"/>
      <c r="D3" s="674"/>
      <c r="E3" s="674"/>
      <c r="F3" s="674"/>
      <c r="G3" s="674"/>
      <c r="H3" s="674"/>
      <c r="I3" s="674"/>
      <c r="J3" s="674"/>
      <c r="K3" s="674"/>
      <c r="L3" s="674"/>
      <c r="M3" s="674"/>
      <c r="N3" s="674"/>
      <c r="O3" s="674"/>
      <c r="P3" s="157"/>
      <c r="Q3" s="157"/>
      <c r="R3" s="157"/>
      <c r="S3" s="157"/>
    </row>
    <row r="4" spans="1:19" ht="28.5">
      <c r="A4" s="675" t="s">
        <v>56</v>
      </c>
      <c r="B4" s="675"/>
      <c r="C4" s="675"/>
      <c r="D4" s="675"/>
      <c r="E4" s="675"/>
      <c r="F4" s="675"/>
      <c r="G4" s="675"/>
      <c r="H4" s="675"/>
      <c r="I4" s="675"/>
      <c r="J4" s="675"/>
      <c r="K4" s="675"/>
      <c r="L4" s="675"/>
      <c r="M4" s="675"/>
      <c r="N4" s="675"/>
      <c r="O4" s="675"/>
    </row>
    <row r="5" spans="1:19" ht="14.25" customHeight="1">
      <c r="A5" s="189"/>
      <c r="B5" s="189"/>
      <c r="C5" s="189"/>
      <c r="D5" s="189"/>
      <c r="E5" s="189"/>
      <c r="F5" s="189"/>
      <c r="G5" s="189"/>
      <c r="H5" s="189"/>
      <c r="I5" s="189"/>
      <c r="J5" s="189"/>
      <c r="K5" s="189"/>
      <c r="L5" s="189"/>
      <c r="M5" s="189"/>
      <c r="N5" s="189"/>
    </row>
    <row r="7" spans="1:19" ht="24" customHeight="1">
      <c r="A7" s="289" t="s">
        <v>982</v>
      </c>
    </row>
    <row r="8" spans="1:19" ht="24" customHeight="1">
      <c r="A8" s="289" t="s">
        <v>988</v>
      </c>
    </row>
    <row r="9" spans="1:19" ht="24" customHeight="1">
      <c r="A9" s="289" t="s">
        <v>989</v>
      </c>
    </row>
    <row r="10" spans="1:19" ht="14.25" customHeight="1"/>
    <row r="12" spans="1:19">
      <c r="A12" s="331" t="s">
        <v>990</v>
      </c>
      <c r="B12" s="152"/>
      <c r="C12" s="152"/>
      <c r="D12" s="152"/>
      <c r="E12" s="152"/>
    </row>
    <row r="14" spans="1:19">
      <c r="L14" s="702"/>
      <c r="M14" s="702"/>
      <c r="N14" s="702"/>
    </row>
    <row r="16" spans="1:19">
      <c r="F16" s="289" t="s">
        <v>839</v>
      </c>
      <c r="N16" s="138" t="s">
        <v>496</v>
      </c>
    </row>
    <row r="17" spans="1:15">
      <c r="O17" s="138"/>
    </row>
    <row r="18" spans="1:15">
      <c r="O18" s="138"/>
    </row>
    <row r="19" spans="1:15">
      <c r="A19" s="157"/>
      <c r="B19" s="157"/>
      <c r="C19" s="157"/>
      <c r="D19" s="157"/>
      <c r="E19" s="157"/>
      <c r="F19" s="157"/>
      <c r="G19" s="157"/>
      <c r="H19" s="157"/>
      <c r="I19" s="157"/>
      <c r="J19" s="157"/>
      <c r="K19" s="157"/>
      <c r="L19" s="157"/>
      <c r="M19" s="157"/>
      <c r="N19" s="157"/>
      <c r="O19" s="157"/>
    </row>
    <row r="20" spans="1:15">
      <c r="A20" s="674" t="s">
        <v>572</v>
      </c>
      <c r="B20" s="674"/>
      <c r="C20" s="674"/>
      <c r="D20" s="674"/>
      <c r="E20" s="674"/>
      <c r="F20" s="674"/>
      <c r="G20" s="674"/>
      <c r="H20" s="674"/>
      <c r="I20" s="674"/>
      <c r="J20" s="674"/>
      <c r="K20" s="674"/>
      <c r="L20" s="674"/>
      <c r="M20" s="674"/>
      <c r="N20" s="674"/>
      <c r="O20" s="674"/>
    </row>
    <row r="22" spans="1:15">
      <c r="A22" s="333" t="s">
        <v>734</v>
      </c>
      <c r="B22" s="114" t="str">
        <f>入力シート!C1</f>
        <v>令和5年6月4日執行青森県知事選挙</v>
      </c>
      <c r="K22" s="153"/>
    </row>
    <row r="23" spans="1:15">
      <c r="A23" s="217"/>
      <c r="J23" s="227"/>
      <c r="K23" s="227"/>
    </row>
    <row r="25" spans="1:15">
      <c r="A25" s="114" t="s">
        <v>57</v>
      </c>
      <c r="E25" s="144">
        <f>入力シート!C8</f>
        <v>0</v>
      </c>
      <c r="F25" s="141"/>
      <c r="G25" s="141">
        <f>入力シート!C10</f>
        <v>0</v>
      </c>
      <c r="H25" s="138"/>
    </row>
    <row r="26" spans="1:15">
      <c r="E26" s="144"/>
      <c r="F26" s="141"/>
      <c r="G26" s="141"/>
      <c r="H26" s="138"/>
    </row>
    <row r="27" spans="1:15">
      <c r="E27" s="144"/>
      <c r="F27" s="141"/>
      <c r="G27" s="141"/>
      <c r="H27" s="138"/>
    </row>
    <row r="28" spans="1:15">
      <c r="A28" s="114" t="s">
        <v>270</v>
      </c>
      <c r="E28" s="144"/>
      <c r="F28" s="141"/>
      <c r="G28" s="141"/>
      <c r="H28" s="138"/>
    </row>
    <row r="29" spans="1:15">
      <c r="E29" s="163"/>
      <c r="F29" s="175"/>
      <c r="G29" s="175"/>
      <c r="H29" s="220"/>
      <c r="I29" s="143"/>
      <c r="J29" s="143"/>
      <c r="K29" s="143"/>
      <c r="L29" s="143"/>
      <c r="M29" s="143"/>
      <c r="N29" s="143"/>
    </row>
    <row r="30" spans="1:15">
      <c r="E30" s="163"/>
      <c r="F30" s="175"/>
      <c r="G30" s="175"/>
      <c r="H30" s="220"/>
      <c r="I30" s="143"/>
      <c r="J30" s="143"/>
      <c r="K30" s="143"/>
      <c r="L30" s="143"/>
      <c r="M30" s="143"/>
      <c r="N30" s="143"/>
    </row>
    <row r="31" spans="1:15">
      <c r="E31" s="228"/>
      <c r="F31" s="229"/>
      <c r="G31" s="229"/>
      <c r="H31" s="230"/>
      <c r="I31" s="152"/>
      <c r="J31" s="152"/>
      <c r="K31" s="152"/>
      <c r="L31" s="152"/>
      <c r="M31" s="152"/>
      <c r="N31" s="152"/>
    </row>
    <row r="33" spans="1:14">
      <c r="A33" s="114" t="s">
        <v>274</v>
      </c>
      <c r="E33" s="1190" t="s">
        <v>409</v>
      </c>
      <c r="F33" s="1190"/>
      <c r="G33" s="1190"/>
      <c r="H33" s="1190"/>
      <c r="I33" s="114" t="s">
        <v>2</v>
      </c>
    </row>
    <row r="34" spans="1:14" ht="14.25" customHeight="1">
      <c r="A34" s="116"/>
      <c r="B34" s="116"/>
      <c r="C34" s="116"/>
      <c r="D34" s="116"/>
      <c r="E34" s="116"/>
      <c r="F34" s="193"/>
      <c r="G34" s="116"/>
      <c r="H34" s="116"/>
      <c r="I34" s="116"/>
      <c r="J34" s="116"/>
      <c r="K34" s="116"/>
      <c r="L34" s="116"/>
      <c r="M34" s="116"/>
      <c r="N34" s="116"/>
    </row>
    <row r="35" spans="1:14">
      <c r="B35" s="139"/>
      <c r="C35" s="147"/>
      <c r="D35" s="147"/>
      <c r="H35" s="141"/>
    </row>
    <row r="36" spans="1:14">
      <c r="B36" s="139"/>
      <c r="C36" s="147"/>
      <c r="D36" s="147"/>
      <c r="H36" s="141"/>
    </row>
    <row r="37" spans="1:14">
      <c r="A37" s="289" t="s">
        <v>890</v>
      </c>
      <c r="B37" s="139"/>
      <c r="C37" s="147"/>
      <c r="D37" s="147"/>
    </row>
    <row r="38" spans="1:14" ht="17.25" customHeight="1">
      <c r="A38" s="289" t="s">
        <v>891</v>
      </c>
      <c r="B38" s="139"/>
      <c r="C38" s="147"/>
      <c r="D38" s="147"/>
      <c r="G38" s="141"/>
    </row>
    <row r="39" spans="1:14">
      <c r="B39" s="139"/>
      <c r="C39" s="147"/>
      <c r="D39" s="147"/>
    </row>
    <row r="40" spans="1:14">
      <c r="A40" s="289" t="s">
        <v>892</v>
      </c>
    </row>
    <row r="41" spans="1:14">
      <c r="A41" s="289" t="s">
        <v>893</v>
      </c>
    </row>
    <row r="42" spans="1:14">
      <c r="A42" s="289" t="s">
        <v>894</v>
      </c>
    </row>
    <row r="43" spans="1:14">
      <c r="A43" s="289" t="s">
        <v>895</v>
      </c>
    </row>
    <row r="45" spans="1:14">
      <c r="A45" s="289" t="s">
        <v>896</v>
      </c>
    </row>
    <row r="46" spans="1:14">
      <c r="A46" s="289" t="s">
        <v>897</v>
      </c>
    </row>
  </sheetData>
  <mergeCells count="5">
    <mergeCell ref="L14:N14"/>
    <mergeCell ref="A20:O20"/>
    <mergeCell ref="E33:H33"/>
    <mergeCell ref="A3:O3"/>
    <mergeCell ref="A4:O4"/>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54"/>
  <sheetViews>
    <sheetView view="pageBreakPreview" zoomScaleNormal="100" zoomScaleSheetLayoutView="100" workbookViewId="0"/>
  </sheetViews>
  <sheetFormatPr defaultColWidth="5.875" defaultRowHeight="14.25"/>
  <cols>
    <col min="1" max="8" width="5.875" style="114" customWidth="1"/>
    <col min="9" max="10" width="3.625" style="114" customWidth="1"/>
    <col min="11" max="11" width="3.25" style="114" customWidth="1"/>
    <col min="12" max="13" width="7.625" style="114" customWidth="1"/>
    <col min="14" max="14" width="3.875" style="114" customWidth="1"/>
    <col min="15" max="15" width="5.875" style="114" customWidth="1"/>
    <col min="16" max="17" width="4.5" style="114" customWidth="1"/>
    <col min="18" max="18" width="5.25" style="114" customWidth="1"/>
    <col min="19" max="16384" width="5.875" style="114"/>
  </cols>
  <sheetData>
    <row r="1" spans="1:19">
      <c r="O1" s="489"/>
      <c r="P1" s="489" t="s">
        <v>548</v>
      </c>
    </row>
    <row r="3" spans="1:19" ht="28.5">
      <c r="A3" s="675" t="s">
        <v>58</v>
      </c>
      <c r="B3" s="675"/>
      <c r="C3" s="675"/>
      <c r="D3" s="675"/>
      <c r="E3" s="675"/>
      <c r="F3" s="675"/>
      <c r="G3" s="675"/>
      <c r="H3" s="675"/>
      <c r="I3" s="675"/>
      <c r="J3" s="675"/>
      <c r="K3" s="675"/>
      <c r="L3" s="675"/>
      <c r="M3" s="675"/>
      <c r="N3" s="675"/>
      <c r="O3" s="675"/>
      <c r="P3" s="675"/>
      <c r="Q3" s="675"/>
      <c r="R3" s="675"/>
      <c r="S3" s="484"/>
    </row>
    <row r="5" spans="1:19">
      <c r="A5" s="289" t="s">
        <v>735</v>
      </c>
      <c r="N5" s="204"/>
      <c r="O5" s="204"/>
      <c r="P5" s="204"/>
    </row>
    <row r="6" spans="1:19">
      <c r="N6" s="204"/>
      <c r="O6" s="204"/>
      <c r="P6" s="204"/>
    </row>
    <row r="7" spans="1:19">
      <c r="B7" s="304" t="s">
        <v>922</v>
      </c>
      <c r="C7" s="162"/>
      <c r="D7" s="162"/>
      <c r="E7" s="143"/>
      <c r="F7" s="143"/>
    </row>
    <row r="8" spans="1:19">
      <c r="B8" s="204"/>
      <c r="C8" s="204"/>
      <c r="D8" s="204"/>
    </row>
    <row r="9" spans="1:19">
      <c r="B9" s="114" t="str">
        <f>入力シート!C1</f>
        <v>令和5年6月4日執行青森県知事選挙</v>
      </c>
      <c r="L9" s="153"/>
      <c r="M9" s="153"/>
    </row>
    <row r="11" spans="1:19">
      <c r="K11" s="138" t="s">
        <v>527</v>
      </c>
      <c r="L11" s="144">
        <f>入力シート!C8</f>
        <v>0</v>
      </c>
      <c r="M11" s="144">
        <f>入力シート!C10</f>
        <v>0</v>
      </c>
    </row>
    <row r="12" spans="1:19">
      <c r="I12" s="138"/>
      <c r="J12" s="138"/>
      <c r="L12" s="144"/>
      <c r="M12" s="141"/>
      <c r="N12" s="141"/>
    </row>
    <row r="13" spans="1:19" ht="14.25" customHeight="1">
      <c r="A13" s="1013" t="s">
        <v>572</v>
      </c>
      <c r="B13" s="1013"/>
      <c r="C13" s="1013"/>
      <c r="D13" s="1013"/>
      <c r="E13" s="1013"/>
      <c r="F13" s="1013"/>
      <c r="G13" s="1013"/>
      <c r="H13" s="1013"/>
      <c r="I13" s="1013"/>
      <c r="J13" s="1013"/>
      <c r="K13" s="1013"/>
      <c r="L13" s="1013"/>
      <c r="M13" s="1013"/>
      <c r="N13" s="1013"/>
      <c r="O13" s="1013"/>
      <c r="P13" s="1013"/>
      <c r="Q13" s="1013"/>
    </row>
    <row r="14" spans="1:19" ht="14.25" customHeight="1">
      <c r="A14" s="194"/>
      <c r="B14" s="194"/>
      <c r="C14" s="194"/>
      <c r="D14" s="194"/>
      <c r="E14" s="194"/>
      <c r="F14" s="194"/>
      <c r="G14" s="194"/>
      <c r="H14" s="194"/>
      <c r="I14" s="194"/>
      <c r="J14" s="194"/>
      <c r="K14" s="194"/>
      <c r="L14" s="194"/>
      <c r="M14" s="194"/>
      <c r="N14" s="194"/>
      <c r="O14" s="194"/>
      <c r="P14" s="194"/>
    </row>
    <row r="15" spans="1:19" ht="18" customHeight="1">
      <c r="A15" s="1053" t="s">
        <v>59</v>
      </c>
      <c r="B15" s="1054"/>
      <c r="C15" s="1054"/>
      <c r="D15" s="1054"/>
      <c r="E15" s="1055"/>
      <c r="F15" s="1056"/>
      <c r="G15" s="1057"/>
      <c r="H15" s="1057"/>
      <c r="I15" s="1057"/>
      <c r="J15" s="1057"/>
      <c r="K15" s="1057"/>
      <c r="L15" s="1057"/>
      <c r="M15" s="1057"/>
      <c r="N15" s="1057"/>
      <c r="O15" s="1057"/>
      <c r="P15" s="1057"/>
      <c r="Q15" s="1058"/>
    </row>
    <row r="16" spans="1:19" ht="18" customHeight="1">
      <c r="A16" s="917" t="s">
        <v>8</v>
      </c>
      <c r="B16" s="1036"/>
      <c r="C16" s="1036"/>
      <c r="D16" s="1036"/>
      <c r="E16" s="918"/>
      <c r="F16" s="1059"/>
      <c r="G16" s="1060"/>
      <c r="H16" s="1060"/>
      <c r="I16" s="1060"/>
      <c r="J16" s="1060"/>
      <c r="K16" s="1060"/>
      <c r="L16" s="1060"/>
      <c r="M16" s="1060"/>
      <c r="N16" s="1060"/>
      <c r="O16" s="1060"/>
      <c r="P16" s="1060"/>
      <c r="Q16" s="1061"/>
    </row>
    <row r="17" spans="1:17" ht="18" customHeight="1">
      <c r="A17" s="1050" t="s">
        <v>14</v>
      </c>
      <c r="B17" s="1051"/>
      <c r="C17" s="1051"/>
      <c r="D17" s="1051"/>
      <c r="E17" s="1052"/>
      <c r="F17" s="1062"/>
      <c r="G17" s="1063"/>
      <c r="H17" s="1063"/>
      <c r="I17" s="1063"/>
      <c r="J17" s="1063"/>
      <c r="K17" s="1063"/>
      <c r="L17" s="1063"/>
      <c r="M17" s="1063"/>
      <c r="N17" s="1063"/>
      <c r="O17" s="1063"/>
      <c r="P17" s="1063"/>
      <c r="Q17" s="1064"/>
    </row>
    <row r="18" spans="1:17" ht="24" customHeight="1">
      <c r="A18" s="1037" t="s">
        <v>60</v>
      </c>
      <c r="B18" s="1038"/>
      <c r="C18" s="1038"/>
      <c r="D18" s="1039"/>
      <c r="E18" s="1203" t="s">
        <v>335</v>
      </c>
      <c r="F18" s="1204"/>
      <c r="G18" s="1204"/>
      <c r="H18" s="1205"/>
      <c r="I18" s="231" t="s">
        <v>61</v>
      </c>
      <c r="J18" s="231"/>
      <c r="K18" s="232"/>
      <c r="L18" s="1206" t="s">
        <v>332</v>
      </c>
      <c r="M18" s="1207"/>
      <c r="N18" s="1208"/>
      <c r="O18" s="1037" t="s">
        <v>334</v>
      </c>
      <c r="P18" s="1038"/>
      <c r="Q18" s="1039"/>
    </row>
    <row r="19" spans="1:17" ht="18" customHeight="1">
      <c r="A19" s="1193" t="s">
        <v>980</v>
      </c>
      <c r="B19" s="1194"/>
      <c r="C19" s="1194"/>
      <c r="D19" s="1195"/>
      <c r="E19" s="1200"/>
      <c r="F19" s="1201"/>
      <c r="G19" s="1201"/>
      <c r="H19" s="1202"/>
      <c r="I19" s="1196"/>
      <c r="J19" s="1197"/>
      <c r="K19" s="233" t="s">
        <v>411</v>
      </c>
      <c r="L19" s="1191"/>
      <c r="M19" s="1192"/>
      <c r="N19" s="233" t="s">
        <v>2</v>
      </c>
      <c r="O19" s="234"/>
      <c r="P19" s="235"/>
      <c r="Q19" s="509"/>
    </row>
    <row r="20" spans="1:17" ht="18" customHeight="1">
      <c r="A20" s="1193" t="s">
        <v>980</v>
      </c>
      <c r="B20" s="1194"/>
      <c r="C20" s="1194"/>
      <c r="D20" s="1195"/>
      <c r="E20" s="1200"/>
      <c r="F20" s="1201"/>
      <c r="G20" s="1201"/>
      <c r="H20" s="1202"/>
      <c r="I20" s="1198"/>
      <c r="J20" s="1199"/>
      <c r="K20" s="233" t="s">
        <v>411</v>
      </c>
      <c r="L20" s="1191"/>
      <c r="M20" s="1192"/>
      <c r="N20" s="233" t="s">
        <v>2</v>
      </c>
      <c r="O20" s="234"/>
      <c r="P20" s="235"/>
      <c r="Q20" s="509"/>
    </row>
    <row r="21" spans="1:17" ht="18" customHeight="1">
      <c r="A21" s="1193" t="s">
        <v>980</v>
      </c>
      <c r="B21" s="1194"/>
      <c r="C21" s="1194"/>
      <c r="D21" s="1195"/>
      <c r="E21" s="1200"/>
      <c r="F21" s="1201"/>
      <c r="G21" s="1201"/>
      <c r="H21" s="1202"/>
      <c r="I21" s="1198"/>
      <c r="J21" s="1199"/>
      <c r="K21" s="233" t="s">
        <v>411</v>
      </c>
      <c r="L21" s="1191"/>
      <c r="M21" s="1192"/>
      <c r="N21" s="233" t="s">
        <v>2</v>
      </c>
      <c r="O21" s="234"/>
      <c r="P21" s="235"/>
      <c r="Q21" s="509"/>
    </row>
    <row r="22" spans="1:17" ht="18" customHeight="1">
      <c r="A22" s="1193" t="s">
        <v>980</v>
      </c>
      <c r="B22" s="1194"/>
      <c r="C22" s="1194"/>
      <c r="D22" s="1195"/>
      <c r="E22" s="1200"/>
      <c r="F22" s="1201"/>
      <c r="G22" s="1201"/>
      <c r="H22" s="1202"/>
      <c r="I22" s="1198"/>
      <c r="J22" s="1199"/>
      <c r="K22" s="233" t="s">
        <v>411</v>
      </c>
      <c r="L22" s="1191"/>
      <c r="M22" s="1192"/>
      <c r="N22" s="233" t="s">
        <v>2</v>
      </c>
      <c r="O22" s="234"/>
      <c r="P22" s="235"/>
      <c r="Q22" s="509"/>
    </row>
    <row r="23" spans="1:17" ht="18" customHeight="1">
      <c r="A23" s="1193" t="s">
        <v>980</v>
      </c>
      <c r="B23" s="1194"/>
      <c r="C23" s="1194"/>
      <c r="D23" s="1195"/>
      <c r="E23" s="1200"/>
      <c r="F23" s="1201"/>
      <c r="G23" s="1201"/>
      <c r="H23" s="1202"/>
      <c r="I23" s="1198"/>
      <c r="J23" s="1199"/>
      <c r="K23" s="233" t="s">
        <v>411</v>
      </c>
      <c r="L23" s="1191"/>
      <c r="M23" s="1192"/>
      <c r="N23" s="233" t="s">
        <v>2</v>
      </c>
      <c r="O23" s="234"/>
      <c r="P23" s="235"/>
      <c r="Q23" s="509"/>
    </row>
    <row r="24" spans="1:17" ht="18" customHeight="1">
      <c r="A24" s="1193" t="s">
        <v>980</v>
      </c>
      <c r="B24" s="1194"/>
      <c r="C24" s="1194"/>
      <c r="D24" s="1195"/>
      <c r="E24" s="1200"/>
      <c r="F24" s="1201"/>
      <c r="G24" s="1201"/>
      <c r="H24" s="1202"/>
      <c r="I24" s="1198"/>
      <c r="J24" s="1199"/>
      <c r="K24" s="233" t="s">
        <v>411</v>
      </c>
      <c r="L24" s="1191"/>
      <c r="M24" s="1192"/>
      <c r="N24" s="233" t="s">
        <v>2</v>
      </c>
      <c r="O24" s="234"/>
      <c r="P24" s="235"/>
      <c r="Q24" s="509"/>
    </row>
    <row r="25" spans="1:17" ht="18" customHeight="1">
      <c r="A25" s="1193" t="s">
        <v>980</v>
      </c>
      <c r="B25" s="1194"/>
      <c r="C25" s="1194"/>
      <c r="D25" s="1195"/>
      <c r="E25" s="1200"/>
      <c r="F25" s="1201"/>
      <c r="G25" s="1201"/>
      <c r="H25" s="1202"/>
      <c r="I25" s="1198"/>
      <c r="J25" s="1199"/>
      <c r="K25" s="233" t="s">
        <v>62</v>
      </c>
      <c r="L25" s="1191"/>
      <c r="M25" s="1192"/>
      <c r="N25" s="233" t="s">
        <v>2</v>
      </c>
      <c r="O25" s="234"/>
      <c r="P25" s="235"/>
      <c r="Q25" s="509"/>
    </row>
    <row r="26" spans="1:17" ht="18" customHeight="1">
      <c r="A26" s="1193" t="s">
        <v>980</v>
      </c>
      <c r="B26" s="1194"/>
      <c r="C26" s="1194"/>
      <c r="D26" s="1195"/>
      <c r="E26" s="1200"/>
      <c r="F26" s="1201"/>
      <c r="G26" s="1201"/>
      <c r="H26" s="1202"/>
      <c r="I26" s="1198"/>
      <c r="J26" s="1199"/>
      <c r="K26" s="233" t="s">
        <v>411</v>
      </c>
      <c r="L26" s="1191"/>
      <c r="M26" s="1192"/>
      <c r="N26" s="233" t="s">
        <v>2</v>
      </c>
      <c r="O26" s="234"/>
      <c r="P26" s="235"/>
      <c r="Q26" s="509"/>
    </row>
    <row r="27" spans="1:17" ht="18" customHeight="1">
      <c r="A27" s="1193" t="s">
        <v>980</v>
      </c>
      <c r="B27" s="1194"/>
      <c r="C27" s="1194"/>
      <c r="D27" s="1195"/>
      <c r="E27" s="1200"/>
      <c r="F27" s="1201"/>
      <c r="G27" s="1201"/>
      <c r="H27" s="1202"/>
      <c r="I27" s="1198"/>
      <c r="J27" s="1199"/>
      <c r="K27" s="233" t="s">
        <v>411</v>
      </c>
      <c r="L27" s="1191"/>
      <c r="M27" s="1192"/>
      <c r="N27" s="233" t="s">
        <v>2</v>
      </c>
      <c r="O27" s="234"/>
      <c r="P27" s="235"/>
      <c r="Q27" s="509"/>
    </row>
    <row r="28" spans="1:17" ht="18" customHeight="1">
      <c r="A28" s="1193" t="s">
        <v>980</v>
      </c>
      <c r="B28" s="1194"/>
      <c r="C28" s="1194"/>
      <c r="D28" s="1195"/>
      <c r="E28" s="1200"/>
      <c r="F28" s="1201"/>
      <c r="G28" s="1201"/>
      <c r="H28" s="1202"/>
      <c r="I28" s="1198"/>
      <c r="J28" s="1199"/>
      <c r="K28" s="233" t="s">
        <v>411</v>
      </c>
      <c r="L28" s="1191"/>
      <c r="M28" s="1192"/>
      <c r="N28" s="233" t="s">
        <v>2</v>
      </c>
      <c r="O28" s="234"/>
      <c r="P28" s="235"/>
      <c r="Q28" s="509"/>
    </row>
    <row r="29" spans="1:17" ht="18" customHeight="1">
      <c r="A29" s="1193" t="s">
        <v>980</v>
      </c>
      <c r="B29" s="1194"/>
      <c r="C29" s="1194"/>
      <c r="D29" s="1195"/>
      <c r="E29" s="1200"/>
      <c r="F29" s="1201"/>
      <c r="G29" s="1201"/>
      <c r="H29" s="1202"/>
      <c r="I29" s="1198"/>
      <c r="J29" s="1199"/>
      <c r="K29" s="233" t="s">
        <v>411</v>
      </c>
      <c r="L29" s="1191"/>
      <c r="M29" s="1192"/>
      <c r="N29" s="233" t="s">
        <v>2</v>
      </c>
      <c r="O29" s="234"/>
      <c r="P29" s="235"/>
      <c r="Q29" s="509"/>
    </row>
    <row r="30" spans="1:17" ht="18" customHeight="1">
      <c r="A30" s="1193" t="s">
        <v>980</v>
      </c>
      <c r="B30" s="1194"/>
      <c r="C30" s="1194"/>
      <c r="D30" s="1195"/>
      <c r="E30" s="1200"/>
      <c r="F30" s="1201"/>
      <c r="G30" s="1201"/>
      <c r="H30" s="1202"/>
      <c r="I30" s="1198"/>
      <c r="J30" s="1199"/>
      <c r="K30" s="233" t="s">
        <v>411</v>
      </c>
      <c r="L30" s="1191"/>
      <c r="M30" s="1192"/>
      <c r="N30" s="233" t="s">
        <v>2</v>
      </c>
      <c r="O30" s="234"/>
      <c r="P30" s="235"/>
      <c r="Q30" s="509"/>
    </row>
    <row r="31" spans="1:17" ht="18" customHeight="1">
      <c r="A31" s="1193" t="s">
        <v>980</v>
      </c>
      <c r="B31" s="1194"/>
      <c r="C31" s="1194"/>
      <c r="D31" s="1195"/>
      <c r="E31" s="1200"/>
      <c r="F31" s="1201"/>
      <c r="G31" s="1201"/>
      <c r="H31" s="1202"/>
      <c r="I31" s="1198"/>
      <c r="J31" s="1199"/>
      <c r="K31" s="233" t="s">
        <v>411</v>
      </c>
      <c r="L31" s="1191"/>
      <c r="M31" s="1192"/>
      <c r="N31" s="233" t="s">
        <v>2</v>
      </c>
      <c r="O31" s="234"/>
      <c r="P31" s="235"/>
      <c r="Q31" s="509"/>
    </row>
    <row r="32" spans="1:17" ht="18" customHeight="1">
      <c r="A32" s="1193" t="s">
        <v>980</v>
      </c>
      <c r="B32" s="1194"/>
      <c r="C32" s="1194"/>
      <c r="D32" s="1195"/>
      <c r="E32" s="1200"/>
      <c r="F32" s="1201"/>
      <c r="G32" s="1201"/>
      <c r="H32" s="1202"/>
      <c r="I32" s="1198"/>
      <c r="J32" s="1199"/>
      <c r="K32" s="233" t="s">
        <v>411</v>
      </c>
      <c r="L32" s="1191"/>
      <c r="M32" s="1192"/>
      <c r="N32" s="233" t="s">
        <v>2</v>
      </c>
      <c r="O32" s="234"/>
      <c r="P32" s="235"/>
      <c r="Q32" s="509"/>
    </row>
    <row r="33" spans="1:17" ht="18" customHeight="1">
      <c r="A33" s="1193" t="s">
        <v>980</v>
      </c>
      <c r="B33" s="1194"/>
      <c r="C33" s="1194"/>
      <c r="D33" s="1195"/>
      <c r="E33" s="1200"/>
      <c r="F33" s="1201"/>
      <c r="G33" s="1201"/>
      <c r="H33" s="1202"/>
      <c r="I33" s="1198"/>
      <c r="J33" s="1199"/>
      <c r="K33" s="233" t="s">
        <v>411</v>
      </c>
      <c r="L33" s="1191"/>
      <c r="M33" s="1192"/>
      <c r="N33" s="233" t="s">
        <v>2</v>
      </c>
      <c r="O33" s="234"/>
      <c r="P33" s="235"/>
      <c r="Q33" s="509"/>
    </row>
    <row r="34" spans="1:17" ht="18" customHeight="1">
      <c r="A34" s="1193" t="s">
        <v>980</v>
      </c>
      <c r="B34" s="1194"/>
      <c r="C34" s="1194"/>
      <c r="D34" s="1195"/>
      <c r="E34" s="1200"/>
      <c r="F34" s="1201"/>
      <c r="G34" s="1201"/>
      <c r="H34" s="1202"/>
      <c r="I34" s="1198"/>
      <c r="J34" s="1199"/>
      <c r="K34" s="233" t="s">
        <v>411</v>
      </c>
      <c r="L34" s="1191"/>
      <c r="M34" s="1192"/>
      <c r="N34" s="233" t="s">
        <v>2</v>
      </c>
      <c r="O34" s="234"/>
      <c r="P34" s="235"/>
      <c r="Q34" s="509"/>
    </row>
    <row r="35" spans="1:17" ht="18" customHeight="1">
      <c r="A35" s="1193" t="s">
        <v>980</v>
      </c>
      <c r="B35" s="1194"/>
      <c r="C35" s="1194"/>
      <c r="D35" s="1195"/>
      <c r="E35" s="1200"/>
      <c r="F35" s="1201"/>
      <c r="G35" s="1201"/>
      <c r="H35" s="1202"/>
      <c r="I35" s="1198"/>
      <c r="J35" s="1199"/>
      <c r="K35" s="233" t="s">
        <v>411</v>
      </c>
      <c r="L35" s="1191"/>
      <c r="M35" s="1192"/>
      <c r="N35" s="233" t="s">
        <v>2</v>
      </c>
      <c r="O35" s="234"/>
      <c r="P35" s="235"/>
      <c r="Q35" s="509"/>
    </row>
    <row r="36" spans="1:17" ht="14.25" customHeight="1">
      <c r="A36" s="236"/>
      <c r="B36" s="236"/>
      <c r="C36" s="236"/>
      <c r="D36" s="236"/>
      <c r="E36" s="236"/>
      <c r="F36" s="236"/>
      <c r="G36" s="236"/>
      <c r="H36" s="236"/>
      <c r="I36" s="236"/>
      <c r="J36" s="236"/>
      <c r="K36" s="236"/>
      <c r="L36" s="236"/>
      <c r="M36" s="236"/>
      <c r="N36" s="236"/>
      <c r="O36" s="236"/>
      <c r="P36" s="236"/>
      <c r="Q36" s="236"/>
    </row>
    <row r="37" spans="1:17">
      <c r="A37" s="289" t="s">
        <v>336</v>
      </c>
      <c r="B37" s="289"/>
      <c r="C37" s="289"/>
      <c r="D37" s="289"/>
      <c r="E37" s="289"/>
      <c r="F37" s="289"/>
      <c r="G37" s="289"/>
      <c r="H37" s="289"/>
      <c r="I37" s="289"/>
      <c r="J37" s="289"/>
      <c r="K37" s="289"/>
      <c r="L37" s="289"/>
      <c r="M37" s="289"/>
      <c r="N37" s="289"/>
      <c r="O37" s="289"/>
      <c r="P37" s="289"/>
      <c r="Q37" s="289"/>
    </row>
    <row r="38" spans="1:17">
      <c r="A38" s="289" t="s">
        <v>412</v>
      </c>
      <c r="B38" s="289"/>
      <c r="C38" s="289"/>
      <c r="D38" s="289"/>
      <c r="E38" s="289"/>
      <c r="F38" s="289"/>
      <c r="G38" s="289"/>
      <c r="H38" s="289"/>
      <c r="I38" s="289"/>
      <c r="J38" s="289"/>
      <c r="K38" s="289"/>
      <c r="L38" s="289"/>
      <c r="M38" s="289"/>
      <c r="N38" s="289"/>
      <c r="O38" s="289"/>
      <c r="P38" s="289"/>
      <c r="Q38" s="289"/>
    </row>
    <row r="39" spans="1:17">
      <c r="A39" s="289" t="s">
        <v>413</v>
      </c>
      <c r="B39" s="289"/>
      <c r="C39" s="289"/>
      <c r="D39" s="289"/>
      <c r="E39" s="289"/>
      <c r="F39" s="289"/>
      <c r="G39" s="289"/>
      <c r="H39" s="289"/>
      <c r="I39" s="289"/>
      <c r="J39" s="289"/>
      <c r="K39" s="289"/>
      <c r="L39" s="289"/>
      <c r="M39" s="289"/>
      <c r="N39" s="289"/>
      <c r="O39" s="289"/>
      <c r="P39" s="289"/>
      <c r="Q39" s="289"/>
    </row>
    <row r="40" spans="1:17">
      <c r="A40" s="289" t="s">
        <v>414</v>
      </c>
      <c r="B40" s="289"/>
      <c r="C40" s="289"/>
      <c r="D40" s="289"/>
      <c r="E40" s="289"/>
      <c r="F40" s="289"/>
      <c r="G40" s="289"/>
      <c r="H40" s="289"/>
      <c r="I40" s="289"/>
      <c r="J40" s="289"/>
      <c r="K40" s="289"/>
      <c r="L40" s="289"/>
      <c r="M40" s="289"/>
      <c r="N40" s="289"/>
      <c r="O40" s="289"/>
      <c r="P40" s="289"/>
      <c r="Q40" s="289"/>
    </row>
    <row r="41" spans="1:17">
      <c r="A41" s="289" t="s">
        <v>415</v>
      </c>
      <c r="B41" s="289"/>
      <c r="C41" s="289"/>
      <c r="D41" s="289"/>
      <c r="E41" s="289"/>
      <c r="F41" s="289"/>
      <c r="G41" s="289"/>
      <c r="H41" s="289"/>
      <c r="I41" s="289"/>
      <c r="J41" s="289"/>
      <c r="K41" s="289"/>
      <c r="L41" s="289"/>
      <c r="M41" s="289"/>
      <c r="N41" s="289"/>
      <c r="O41" s="289"/>
      <c r="P41" s="289"/>
      <c r="Q41" s="289"/>
    </row>
    <row r="42" spans="1:17">
      <c r="A42" s="289" t="s">
        <v>737</v>
      </c>
      <c r="B42" s="289"/>
      <c r="C42" s="289"/>
      <c r="D42" s="289"/>
      <c r="E42" s="289"/>
      <c r="F42" s="289"/>
      <c r="G42" s="289"/>
      <c r="H42" s="289"/>
      <c r="I42" s="289"/>
      <c r="J42" s="289"/>
      <c r="K42" s="289"/>
      <c r="L42" s="289"/>
      <c r="M42" s="289"/>
      <c r="N42" s="289"/>
      <c r="O42" s="289"/>
      <c r="P42" s="289"/>
      <c r="Q42" s="289"/>
    </row>
    <row r="43" spans="1:17">
      <c r="A43" s="289" t="s">
        <v>337</v>
      </c>
      <c r="B43" s="289"/>
      <c r="C43" s="289"/>
      <c r="D43" s="289"/>
      <c r="E43" s="289"/>
      <c r="F43" s="289"/>
      <c r="G43" s="289"/>
      <c r="H43" s="289"/>
      <c r="I43" s="289"/>
      <c r="J43" s="289"/>
      <c r="K43" s="289"/>
      <c r="L43" s="289"/>
      <c r="M43" s="289"/>
      <c r="N43" s="289"/>
      <c r="O43" s="289"/>
      <c r="P43" s="289"/>
      <c r="Q43" s="289"/>
    </row>
    <row r="44" spans="1:17">
      <c r="A44" s="289" t="s">
        <v>416</v>
      </c>
      <c r="B44" s="289"/>
      <c r="C44" s="289"/>
      <c r="D44" s="289"/>
      <c r="E44" s="289"/>
      <c r="F44" s="289"/>
      <c r="G44" s="289"/>
      <c r="H44" s="289"/>
      <c r="I44" s="289"/>
      <c r="J44" s="289"/>
      <c r="K44" s="289"/>
      <c r="L44" s="289"/>
      <c r="M44" s="289"/>
      <c r="N44" s="289"/>
      <c r="O44" s="289"/>
      <c r="P44" s="289"/>
      <c r="Q44" s="289"/>
    </row>
    <row r="45" spans="1:17">
      <c r="A45" s="289" t="s">
        <v>338</v>
      </c>
      <c r="B45" s="289"/>
      <c r="C45" s="289"/>
      <c r="D45" s="289"/>
      <c r="E45" s="289"/>
      <c r="F45" s="289"/>
      <c r="G45" s="289"/>
      <c r="H45" s="289"/>
      <c r="I45" s="289"/>
      <c r="J45" s="289"/>
      <c r="K45" s="289"/>
      <c r="L45" s="289"/>
      <c r="M45" s="289"/>
      <c r="N45" s="289"/>
      <c r="O45" s="289"/>
      <c r="P45" s="289"/>
      <c r="Q45" s="289"/>
    </row>
    <row r="46" spans="1:17">
      <c r="A46" s="289" t="s">
        <v>339</v>
      </c>
      <c r="B46" s="289"/>
      <c r="C46" s="289"/>
      <c r="D46" s="289"/>
      <c r="E46" s="289"/>
      <c r="F46" s="289"/>
      <c r="G46" s="289"/>
      <c r="H46" s="289"/>
      <c r="I46" s="289"/>
      <c r="J46" s="289"/>
      <c r="K46" s="289"/>
      <c r="L46" s="289"/>
      <c r="M46" s="289"/>
      <c r="N46" s="289"/>
      <c r="O46" s="289"/>
      <c r="P46" s="289"/>
      <c r="Q46" s="289"/>
    </row>
    <row r="47" spans="1:17">
      <c r="A47" s="289" t="s">
        <v>340</v>
      </c>
      <c r="B47" s="289"/>
      <c r="C47" s="289"/>
      <c r="D47" s="289"/>
      <c r="E47" s="289"/>
      <c r="F47" s="289"/>
      <c r="G47" s="289"/>
      <c r="H47" s="289"/>
      <c r="I47" s="289"/>
      <c r="J47" s="289"/>
      <c r="K47" s="289"/>
      <c r="L47" s="289"/>
      <c r="M47" s="289"/>
      <c r="N47" s="289"/>
      <c r="O47" s="289"/>
      <c r="P47" s="289"/>
      <c r="Q47" s="289"/>
    </row>
    <row r="48" spans="1:17">
      <c r="A48" s="289" t="s">
        <v>417</v>
      </c>
      <c r="B48" s="289"/>
      <c r="C48" s="289"/>
      <c r="D48" s="289"/>
      <c r="E48" s="289"/>
      <c r="F48" s="289"/>
      <c r="G48" s="289"/>
      <c r="H48" s="289"/>
      <c r="I48" s="289"/>
      <c r="J48" s="289"/>
      <c r="K48" s="289"/>
      <c r="L48" s="289"/>
      <c r="M48" s="289"/>
      <c r="N48" s="289"/>
      <c r="O48" s="289"/>
      <c r="P48" s="289"/>
      <c r="Q48" s="289"/>
    </row>
    <row r="49" spans="1:17">
      <c r="A49" s="289" t="s">
        <v>341</v>
      </c>
      <c r="B49" s="289"/>
      <c r="C49" s="289"/>
      <c r="D49" s="289"/>
      <c r="E49" s="289"/>
      <c r="F49" s="289"/>
      <c r="G49" s="289"/>
      <c r="H49" s="289"/>
      <c r="I49" s="289"/>
      <c r="J49" s="289"/>
      <c r="K49" s="289"/>
      <c r="L49" s="289"/>
      <c r="M49" s="289"/>
      <c r="N49" s="289"/>
      <c r="O49" s="289"/>
      <c r="P49" s="289"/>
      <c r="Q49" s="289"/>
    </row>
    <row r="50" spans="1:17">
      <c r="A50" s="289" t="s">
        <v>418</v>
      </c>
      <c r="B50" s="289"/>
      <c r="C50" s="289"/>
      <c r="D50" s="289"/>
      <c r="E50" s="289"/>
      <c r="F50" s="289"/>
      <c r="G50" s="289"/>
      <c r="H50" s="289"/>
      <c r="I50" s="289"/>
      <c r="J50" s="289"/>
      <c r="K50" s="289"/>
      <c r="L50" s="289"/>
      <c r="M50" s="289"/>
      <c r="N50" s="289"/>
      <c r="O50" s="289"/>
      <c r="P50" s="289"/>
      <c r="Q50" s="289"/>
    </row>
    <row r="51" spans="1:17">
      <c r="A51" s="289" t="s">
        <v>419</v>
      </c>
      <c r="B51" s="289"/>
      <c r="C51" s="289"/>
      <c r="D51" s="289"/>
      <c r="E51" s="289"/>
      <c r="F51" s="289"/>
      <c r="G51" s="289"/>
      <c r="H51" s="289"/>
      <c r="I51" s="289"/>
      <c r="J51" s="289"/>
      <c r="K51" s="289"/>
      <c r="L51" s="289"/>
      <c r="M51" s="289"/>
      <c r="N51" s="289"/>
      <c r="O51" s="289"/>
      <c r="P51" s="289"/>
      <c r="Q51" s="289"/>
    </row>
    <row r="52" spans="1:17">
      <c r="A52" s="289" t="s">
        <v>420</v>
      </c>
      <c r="B52" s="289"/>
      <c r="C52" s="289"/>
      <c r="D52" s="289"/>
      <c r="E52" s="289"/>
      <c r="F52" s="289"/>
      <c r="G52" s="289"/>
      <c r="H52" s="289"/>
      <c r="I52" s="289"/>
      <c r="J52" s="289"/>
      <c r="K52" s="289"/>
      <c r="L52" s="289"/>
      <c r="M52" s="289"/>
      <c r="N52" s="289"/>
      <c r="O52" s="289"/>
      <c r="P52" s="289"/>
      <c r="Q52" s="289"/>
    </row>
    <row r="53" spans="1:17">
      <c r="A53" s="289" t="s">
        <v>757</v>
      </c>
      <c r="B53" s="289"/>
      <c r="C53" s="289"/>
      <c r="D53" s="289"/>
      <c r="E53" s="289"/>
      <c r="F53" s="289"/>
      <c r="G53" s="289"/>
      <c r="H53" s="289"/>
      <c r="I53" s="289"/>
      <c r="J53" s="289"/>
      <c r="K53" s="289"/>
      <c r="L53" s="289"/>
      <c r="M53" s="289"/>
      <c r="N53" s="289"/>
      <c r="O53" s="289"/>
      <c r="P53" s="289"/>
      <c r="Q53" s="289"/>
    </row>
    <row r="54" spans="1:17">
      <c r="A54" s="289" t="s">
        <v>758</v>
      </c>
      <c r="B54" s="289"/>
      <c r="C54" s="289"/>
      <c r="D54" s="289"/>
      <c r="E54" s="289"/>
      <c r="F54" s="289"/>
      <c r="G54" s="289"/>
      <c r="H54" s="289"/>
      <c r="I54" s="289"/>
      <c r="J54" s="289"/>
      <c r="K54" s="289"/>
      <c r="L54" s="289"/>
      <c r="M54" s="289"/>
      <c r="N54" s="289"/>
      <c r="O54" s="289"/>
      <c r="P54" s="289"/>
      <c r="Q54" s="289"/>
    </row>
  </sheetData>
  <mergeCells count="78">
    <mergeCell ref="A13:Q13"/>
    <mergeCell ref="E18:H18"/>
    <mergeCell ref="A15:E15"/>
    <mergeCell ref="A16:E16"/>
    <mergeCell ref="A17:E17"/>
    <mergeCell ref="L18:N18"/>
    <mergeCell ref="A18:D18"/>
    <mergeCell ref="O18:Q18"/>
    <mergeCell ref="F15:Q17"/>
    <mergeCell ref="A3:R3"/>
    <mergeCell ref="A31:D31"/>
    <mergeCell ref="A30:D30"/>
    <mergeCell ref="A27:D27"/>
    <mergeCell ref="A20:D20"/>
    <mergeCell ref="A21:D21"/>
    <mergeCell ref="A23:D23"/>
    <mergeCell ref="A26:D26"/>
    <mergeCell ref="A22:D22"/>
    <mergeCell ref="A29:D29"/>
    <mergeCell ref="A28:D28"/>
    <mergeCell ref="A24:D24"/>
    <mergeCell ref="L29:M29"/>
    <mergeCell ref="L26:M26"/>
    <mergeCell ref="L28:M28"/>
    <mergeCell ref="E27:H27"/>
    <mergeCell ref="A35:D35"/>
    <mergeCell ref="A34:D34"/>
    <mergeCell ref="A33:D33"/>
    <mergeCell ref="A32:D32"/>
    <mergeCell ref="E35:H35"/>
    <mergeCell ref="E32:H32"/>
    <mergeCell ref="E33:H33"/>
    <mergeCell ref="E34:H34"/>
    <mergeCell ref="L32:M32"/>
    <mergeCell ref="L33:M33"/>
    <mergeCell ref="L34:M34"/>
    <mergeCell ref="L35:M35"/>
    <mergeCell ref="L30:M30"/>
    <mergeCell ref="L31:M31"/>
    <mergeCell ref="I33:J33"/>
    <mergeCell ref="I34:J34"/>
    <mergeCell ref="I35:J35"/>
    <mergeCell ref="E30:H30"/>
    <mergeCell ref="E31:H31"/>
    <mergeCell ref="I32:J32"/>
    <mergeCell ref="I31:J31"/>
    <mergeCell ref="I30:J30"/>
    <mergeCell ref="E26:H26"/>
    <mergeCell ref="I26:J26"/>
    <mergeCell ref="L27:M27"/>
    <mergeCell ref="I27:J27"/>
    <mergeCell ref="E29:H29"/>
    <mergeCell ref="I29:J29"/>
    <mergeCell ref="E28:H28"/>
    <mergeCell ref="I28:J28"/>
    <mergeCell ref="I23:J23"/>
    <mergeCell ref="E22:H22"/>
    <mergeCell ref="E25:H25"/>
    <mergeCell ref="I25:J25"/>
    <mergeCell ref="E20:H20"/>
    <mergeCell ref="I24:J24"/>
    <mergeCell ref="E24:H24"/>
    <mergeCell ref="L24:M24"/>
    <mergeCell ref="A25:D25"/>
    <mergeCell ref="I19:J19"/>
    <mergeCell ref="I20:J20"/>
    <mergeCell ref="L22:M22"/>
    <mergeCell ref="L23:M23"/>
    <mergeCell ref="L25:M25"/>
    <mergeCell ref="L19:M19"/>
    <mergeCell ref="L20:M20"/>
    <mergeCell ref="L21:M21"/>
    <mergeCell ref="I22:J22"/>
    <mergeCell ref="A19:D19"/>
    <mergeCell ref="E19:H19"/>
    <mergeCell ref="E21:H21"/>
    <mergeCell ref="I21:J21"/>
    <mergeCell ref="E23:H23"/>
  </mergeCells>
  <phoneticPr fontId="3"/>
  <pageMargins left="0.78740157480314965" right="0.31" top="0.78740157480314965" bottom="0.59055118110236227" header="0.51181102362204722" footer="0.51181102362204722"/>
  <pageSetup paperSize="9" scale="93" orientation="portrait" blackAndWhite="1" horizontalDpi="200" verticalDpi="200"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50"/>
  <sheetViews>
    <sheetView view="pageBreakPreview" zoomScaleNormal="100" zoomScaleSheetLayoutView="100" workbookViewId="0"/>
  </sheetViews>
  <sheetFormatPr defaultColWidth="5.875" defaultRowHeight="14.25"/>
  <cols>
    <col min="1" max="6" width="5.875" style="114" customWidth="1"/>
    <col min="7" max="7" width="8.25" style="114" customWidth="1"/>
    <col min="8" max="8" width="3.375" style="114" customWidth="1"/>
    <col min="9" max="11" width="5.875" style="114" customWidth="1"/>
    <col min="12" max="15" width="5.375" style="114" customWidth="1"/>
    <col min="16" max="16" width="7.625" style="114" customWidth="1"/>
    <col min="17" max="19" width="5.875" style="114" customWidth="1"/>
    <col min="20" max="16384" width="5.875" style="114"/>
  </cols>
  <sheetData>
    <row r="1" spans="1:20">
      <c r="P1" s="138" t="s">
        <v>550</v>
      </c>
    </row>
    <row r="2" spans="1:20" ht="12.75" customHeight="1"/>
    <row r="3" spans="1:20" ht="28.5">
      <c r="A3" s="675" t="s">
        <v>63</v>
      </c>
      <c r="B3" s="675"/>
      <c r="C3" s="675"/>
      <c r="D3" s="675"/>
      <c r="E3" s="675"/>
      <c r="F3" s="675"/>
      <c r="G3" s="675"/>
      <c r="H3" s="675"/>
      <c r="I3" s="675"/>
      <c r="J3" s="675"/>
      <c r="K3" s="675"/>
      <c r="L3" s="675"/>
      <c r="M3" s="675"/>
      <c r="N3" s="675"/>
      <c r="O3" s="675"/>
      <c r="P3" s="675"/>
      <c r="Q3" s="484"/>
      <c r="R3" s="484"/>
      <c r="S3" s="484"/>
      <c r="T3" s="484"/>
    </row>
    <row r="4" spans="1:20" ht="12.75" customHeight="1"/>
    <row r="5" spans="1:20">
      <c r="A5" s="114" t="s">
        <v>342</v>
      </c>
      <c r="M5" s="204"/>
      <c r="N5" s="204"/>
      <c r="O5" s="204"/>
    </row>
    <row r="6" spans="1:20" ht="12.75" customHeight="1">
      <c r="M6" s="204"/>
      <c r="N6" s="204"/>
      <c r="O6" s="204"/>
    </row>
    <row r="7" spans="1:20">
      <c r="B7" s="304" t="s">
        <v>922</v>
      </c>
      <c r="C7" s="162"/>
      <c r="D7" s="162"/>
      <c r="E7" s="143"/>
      <c r="F7" s="143"/>
    </row>
    <row r="8" spans="1:20" ht="12.75" customHeight="1">
      <c r="B8" s="204"/>
      <c r="C8" s="204"/>
      <c r="D8" s="204"/>
    </row>
    <row r="9" spans="1:20">
      <c r="B9" s="114" t="str">
        <f>入力シート!C1</f>
        <v>令和5年6月4日執行青森県知事選挙</v>
      </c>
      <c r="K9" s="153"/>
      <c r="L9" s="153"/>
    </row>
    <row r="10" spans="1:20" ht="12.75" customHeight="1"/>
    <row r="11" spans="1:20">
      <c r="I11" s="138" t="s">
        <v>527</v>
      </c>
      <c r="K11" s="144">
        <f>入力シート!C8</f>
        <v>0</v>
      </c>
      <c r="L11" s="141"/>
      <c r="M11" s="141">
        <f>入力シート!C10</f>
        <v>0</v>
      </c>
    </row>
    <row r="12" spans="1:20" ht="12.75" customHeight="1">
      <c r="I12" s="138"/>
      <c r="K12" s="144"/>
      <c r="L12" s="141"/>
      <c r="M12" s="141"/>
    </row>
    <row r="13" spans="1:20" ht="14.25" customHeight="1">
      <c r="A13" s="1013" t="s">
        <v>572</v>
      </c>
      <c r="B13" s="1013"/>
      <c r="C13" s="1013"/>
      <c r="D13" s="1013"/>
      <c r="E13" s="1013"/>
      <c r="F13" s="1013"/>
      <c r="G13" s="1013"/>
      <c r="H13" s="1013"/>
      <c r="I13" s="1013"/>
      <c r="J13" s="1013"/>
      <c r="K13" s="1013"/>
      <c r="L13" s="1013"/>
      <c r="M13" s="1013"/>
      <c r="N13" s="1013"/>
      <c r="O13" s="1013"/>
      <c r="P13" s="1013"/>
    </row>
    <row r="14" spans="1:20" ht="12.75" customHeight="1">
      <c r="A14" s="194"/>
      <c r="B14" s="194"/>
      <c r="C14" s="194"/>
      <c r="D14" s="194"/>
      <c r="E14" s="194"/>
      <c r="F14" s="194"/>
      <c r="G14" s="194"/>
      <c r="H14" s="194"/>
      <c r="I14" s="194"/>
      <c r="J14" s="194"/>
      <c r="K14" s="194"/>
      <c r="L14" s="194"/>
      <c r="M14" s="194"/>
      <c r="N14" s="194"/>
      <c r="O14" s="194"/>
    </row>
    <row r="15" spans="1:20" ht="19.5" customHeight="1">
      <c r="A15" s="1053"/>
      <c r="B15" s="1054"/>
      <c r="C15" s="1054"/>
      <c r="D15" s="1054"/>
      <c r="E15" s="1055"/>
      <c r="F15" s="1056"/>
      <c r="G15" s="1057"/>
      <c r="H15" s="1057"/>
      <c r="I15" s="1057"/>
      <c r="J15" s="1057"/>
      <c r="K15" s="1057"/>
      <c r="L15" s="1057"/>
      <c r="M15" s="1057"/>
      <c r="N15" s="1057"/>
      <c r="O15" s="1057"/>
      <c r="P15" s="1058"/>
    </row>
    <row r="16" spans="1:20" ht="19.5" customHeight="1">
      <c r="A16" s="917" t="s">
        <v>64</v>
      </c>
      <c r="B16" s="1036"/>
      <c r="C16" s="1036"/>
      <c r="D16" s="1036"/>
      <c r="E16" s="918"/>
      <c r="F16" s="1059"/>
      <c r="G16" s="1060"/>
      <c r="H16" s="1060"/>
      <c r="I16" s="1060"/>
      <c r="J16" s="1060"/>
      <c r="K16" s="1060"/>
      <c r="L16" s="1060"/>
      <c r="M16" s="1060"/>
      <c r="N16" s="1060"/>
      <c r="O16" s="1060"/>
      <c r="P16" s="1061"/>
    </row>
    <row r="17" spans="1:16" ht="19.5" customHeight="1">
      <c r="A17" s="1050"/>
      <c r="B17" s="1051"/>
      <c r="C17" s="1051"/>
      <c r="D17" s="1051"/>
      <c r="E17" s="1052"/>
      <c r="F17" s="1062"/>
      <c r="G17" s="1063"/>
      <c r="H17" s="1063"/>
      <c r="I17" s="1063"/>
      <c r="J17" s="1063"/>
      <c r="K17" s="1063"/>
      <c r="L17" s="1063"/>
      <c r="M17" s="1063"/>
      <c r="N17" s="1063"/>
      <c r="O17" s="1063"/>
      <c r="P17" s="1064"/>
    </row>
    <row r="18" spans="1:16" ht="18" customHeight="1">
      <c r="A18" s="1037" t="s">
        <v>41</v>
      </c>
      <c r="B18" s="1038"/>
      <c r="C18" s="1038"/>
      <c r="D18" s="1039"/>
      <c r="E18" s="1037" t="s">
        <v>65</v>
      </c>
      <c r="F18" s="1038"/>
      <c r="G18" s="1038"/>
      <c r="H18" s="1039"/>
      <c r="I18" s="1037" t="s">
        <v>66</v>
      </c>
      <c r="J18" s="1038"/>
      <c r="K18" s="1038"/>
      <c r="L18" s="1038"/>
      <c r="M18" s="1038"/>
      <c r="N18" s="1038"/>
      <c r="O18" s="1038"/>
      <c r="P18" s="1039"/>
    </row>
    <row r="19" spans="1:16" ht="18" customHeight="1">
      <c r="A19" s="1193" t="s">
        <v>980</v>
      </c>
      <c r="B19" s="1194"/>
      <c r="C19" s="1194"/>
      <c r="D19" s="1195"/>
      <c r="E19" s="1191"/>
      <c r="F19" s="1192"/>
      <c r="G19" s="1192"/>
      <c r="H19" s="233" t="s">
        <v>2</v>
      </c>
      <c r="I19" s="1037"/>
      <c r="J19" s="1038"/>
      <c r="K19" s="1038"/>
      <c r="L19" s="1038"/>
      <c r="M19" s="1038"/>
      <c r="N19" s="1038"/>
      <c r="O19" s="1038"/>
      <c r="P19" s="1039"/>
    </row>
    <row r="20" spans="1:16" ht="18" customHeight="1">
      <c r="A20" s="1193" t="s">
        <v>980</v>
      </c>
      <c r="B20" s="1194"/>
      <c r="C20" s="1194"/>
      <c r="D20" s="1195"/>
      <c r="E20" s="1191"/>
      <c r="F20" s="1192"/>
      <c r="G20" s="1192"/>
      <c r="H20" s="233" t="s">
        <v>2</v>
      </c>
      <c r="I20" s="1037"/>
      <c r="J20" s="1038"/>
      <c r="K20" s="1038"/>
      <c r="L20" s="1038"/>
      <c r="M20" s="1038"/>
      <c r="N20" s="1038"/>
      <c r="O20" s="1038"/>
      <c r="P20" s="1039"/>
    </row>
    <row r="21" spans="1:16" ht="18" customHeight="1">
      <c r="A21" s="1193" t="s">
        <v>980</v>
      </c>
      <c r="B21" s="1194"/>
      <c r="C21" s="1194"/>
      <c r="D21" s="1195"/>
      <c r="E21" s="1191"/>
      <c r="F21" s="1192"/>
      <c r="G21" s="1192"/>
      <c r="H21" s="233" t="s">
        <v>2</v>
      </c>
      <c r="I21" s="1037"/>
      <c r="J21" s="1038"/>
      <c r="K21" s="1038"/>
      <c r="L21" s="1038"/>
      <c r="M21" s="1038"/>
      <c r="N21" s="1038"/>
      <c r="O21" s="1038"/>
      <c r="P21" s="1039"/>
    </row>
    <row r="22" spans="1:16" ht="18" customHeight="1">
      <c r="A22" s="1193" t="s">
        <v>980</v>
      </c>
      <c r="B22" s="1194"/>
      <c r="C22" s="1194"/>
      <c r="D22" s="1195"/>
      <c r="E22" s="1191"/>
      <c r="F22" s="1192"/>
      <c r="G22" s="1192"/>
      <c r="H22" s="233" t="s">
        <v>2</v>
      </c>
      <c r="I22" s="1037"/>
      <c r="J22" s="1038"/>
      <c r="K22" s="1038"/>
      <c r="L22" s="1038"/>
      <c r="M22" s="1038"/>
      <c r="N22" s="1038"/>
      <c r="O22" s="1038"/>
      <c r="P22" s="1039"/>
    </row>
    <row r="23" spans="1:16" ht="18" customHeight="1">
      <c r="A23" s="1193" t="s">
        <v>980</v>
      </c>
      <c r="B23" s="1194"/>
      <c r="C23" s="1194"/>
      <c r="D23" s="1195"/>
      <c r="E23" s="1191"/>
      <c r="F23" s="1192"/>
      <c r="G23" s="1192"/>
      <c r="H23" s="233" t="s">
        <v>2</v>
      </c>
      <c r="I23" s="1037"/>
      <c r="J23" s="1038"/>
      <c r="K23" s="1038"/>
      <c r="L23" s="1038"/>
      <c r="M23" s="1038"/>
      <c r="N23" s="1038"/>
      <c r="O23" s="1038"/>
      <c r="P23" s="1039"/>
    </row>
    <row r="24" spans="1:16" ht="18" customHeight="1">
      <c r="A24" s="1193" t="s">
        <v>980</v>
      </c>
      <c r="B24" s="1194"/>
      <c r="C24" s="1194"/>
      <c r="D24" s="1195"/>
      <c r="E24" s="1191"/>
      <c r="F24" s="1192"/>
      <c r="G24" s="1192"/>
      <c r="H24" s="233" t="s">
        <v>2</v>
      </c>
      <c r="I24" s="1037"/>
      <c r="J24" s="1038"/>
      <c r="K24" s="1038"/>
      <c r="L24" s="1038"/>
      <c r="M24" s="1038"/>
      <c r="N24" s="1038"/>
      <c r="O24" s="1038"/>
      <c r="P24" s="1039"/>
    </row>
    <row r="25" spans="1:16" ht="18" customHeight="1">
      <c r="A25" s="1193" t="s">
        <v>980</v>
      </c>
      <c r="B25" s="1194"/>
      <c r="C25" s="1194"/>
      <c r="D25" s="1195"/>
      <c r="E25" s="1191"/>
      <c r="F25" s="1192"/>
      <c r="G25" s="1192"/>
      <c r="H25" s="233" t="s">
        <v>2</v>
      </c>
      <c r="I25" s="1037"/>
      <c r="J25" s="1038"/>
      <c r="K25" s="1038"/>
      <c r="L25" s="1038"/>
      <c r="M25" s="1038"/>
      <c r="N25" s="1038"/>
      <c r="O25" s="1038"/>
      <c r="P25" s="1039"/>
    </row>
    <row r="26" spans="1:16" ht="18" customHeight="1">
      <c r="A26" s="1193" t="s">
        <v>980</v>
      </c>
      <c r="B26" s="1194"/>
      <c r="C26" s="1194"/>
      <c r="D26" s="1195"/>
      <c r="E26" s="1191"/>
      <c r="F26" s="1192"/>
      <c r="G26" s="1192"/>
      <c r="H26" s="233" t="s">
        <v>2</v>
      </c>
      <c r="I26" s="1037"/>
      <c r="J26" s="1038"/>
      <c r="K26" s="1038"/>
      <c r="L26" s="1038"/>
      <c r="M26" s="1038"/>
      <c r="N26" s="1038"/>
      <c r="O26" s="1038"/>
      <c r="P26" s="1039"/>
    </row>
    <row r="27" spans="1:16" ht="18" customHeight="1">
      <c r="A27" s="1193" t="s">
        <v>980</v>
      </c>
      <c r="B27" s="1194"/>
      <c r="C27" s="1194"/>
      <c r="D27" s="1195"/>
      <c r="E27" s="1191"/>
      <c r="F27" s="1192"/>
      <c r="G27" s="1192"/>
      <c r="H27" s="233" t="s">
        <v>2</v>
      </c>
      <c r="I27" s="1037"/>
      <c r="J27" s="1038"/>
      <c r="K27" s="1038"/>
      <c r="L27" s="1038"/>
      <c r="M27" s="1038"/>
      <c r="N27" s="1038"/>
      <c r="O27" s="1038"/>
      <c r="P27" s="1039"/>
    </row>
    <row r="28" spans="1:16" ht="18" customHeight="1">
      <c r="A28" s="1193" t="s">
        <v>980</v>
      </c>
      <c r="B28" s="1194"/>
      <c r="C28" s="1194"/>
      <c r="D28" s="1195"/>
      <c r="E28" s="1191"/>
      <c r="F28" s="1192"/>
      <c r="G28" s="1192"/>
      <c r="H28" s="233" t="s">
        <v>2</v>
      </c>
      <c r="I28" s="1037"/>
      <c r="J28" s="1038"/>
      <c r="K28" s="1038"/>
      <c r="L28" s="1038"/>
      <c r="M28" s="1038"/>
      <c r="N28" s="1038"/>
      <c r="O28" s="1038"/>
      <c r="P28" s="1039"/>
    </row>
    <row r="29" spans="1:16" ht="18" customHeight="1">
      <c r="A29" s="1193" t="s">
        <v>980</v>
      </c>
      <c r="B29" s="1194"/>
      <c r="C29" s="1194"/>
      <c r="D29" s="1195"/>
      <c r="E29" s="1191"/>
      <c r="F29" s="1192"/>
      <c r="G29" s="1192"/>
      <c r="H29" s="233" t="s">
        <v>2</v>
      </c>
      <c r="I29" s="1037"/>
      <c r="J29" s="1038"/>
      <c r="K29" s="1038"/>
      <c r="L29" s="1038"/>
      <c r="M29" s="1038"/>
      <c r="N29" s="1038"/>
      <c r="O29" s="1038"/>
      <c r="P29" s="1039"/>
    </row>
    <row r="30" spans="1:16" ht="18" customHeight="1">
      <c r="A30" s="1193" t="s">
        <v>980</v>
      </c>
      <c r="B30" s="1194"/>
      <c r="C30" s="1194"/>
      <c r="D30" s="1195"/>
      <c r="E30" s="1191"/>
      <c r="F30" s="1192"/>
      <c r="G30" s="1192"/>
      <c r="H30" s="233" t="s">
        <v>2</v>
      </c>
      <c r="I30" s="1037"/>
      <c r="J30" s="1038"/>
      <c r="K30" s="1038"/>
      <c r="L30" s="1038"/>
      <c r="M30" s="1038"/>
      <c r="N30" s="1038"/>
      <c r="O30" s="1038"/>
      <c r="P30" s="1039"/>
    </row>
    <row r="31" spans="1:16" ht="18" customHeight="1">
      <c r="A31" s="1193" t="s">
        <v>980</v>
      </c>
      <c r="B31" s="1194"/>
      <c r="C31" s="1194"/>
      <c r="D31" s="1195"/>
      <c r="E31" s="1191"/>
      <c r="F31" s="1192"/>
      <c r="G31" s="1192"/>
      <c r="H31" s="233" t="s">
        <v>2</v>
      </c>
      <c r="I31" s="1037"/>
      <c r="J31" s="1038"/>
      <c r="K31" s="1038"/>
      <c r="L31" s="1038"/>
      <c r="M31" s="1038"/>
      <c r="N31" s="1038"/>
      <c r="O31" s="1038"/>
      <c r="P31" s="1039"/>
    </row>
    <row r="32" spans="1:16" ht="18" customHeight="1">
      <c r="A32" s="1193" t="s">
        <v>980</v>
      </c>
      <c r="B32" s="1194"/>
      <c r="C32" s="1194"/>
      <c r="D32" s="1195"/>
      <c r="E32" s="1191"/>
      <c r="F32" s="1192"/>
      <c r="G32" s="1192"/>
      <c r="H32" s="233" t="s">
        <v>2</v>
      </c>
      <c r="I32" s="1037"/>
      <c r="J32" s="1038"/>
      <c r="K32" s="1038"/>
      <c r="L32" s="1038"/>
      <c r="M32" s="1038"/>
      <c r="N32" s="1038"/>
      <c r="O32" s="1038"/>
      <c r="P32" s="1039"/>
    </row>
    <row r="33" spans="1:16" ht="18" customHeight="1">
      <c r="A33" s="1193" t="s">
        <v>980</v>
      </c>
      <c r="B33" s="1194"/>
      <c r="C33" s="1194"/>
      <c r="D33" s="1195"/>
      <c r="E33" s="1191"/>
      <c r="F33" s="1192"/>
      <c r="G33" s="1192"/>
      <c r="H33" s="233" t="s">
        <v>2</v>
      </c>
      <c r="I33" s="1037"/>
      <c r="J33" s="1038"/>
      <c r="K33" s="1038"/>
      <c r="L33" s="1038"/>
      <c r="M33" s="1038"/>
      <c r="N33" s="1038"/>
      <c r="O33" s="1038"/>
      <c r="P33" s="1039"/>
    </row>
    <row r="34" spans="1:16" ht="18" customHeight="1">
      <c r="A34" s="1193" t="s">
        <v>980</v>
      </c>
      <c r="B34" s="1194"/>
      <c r="C34" s="1194"/>
      <c r="D34" s="1195"/>
      <c r="E34" s="1191"/>
      <c r="F34" s="1192"/>
      <c r="G34" s="1192"/>
      <c r="H34" s="233" t="s">
        <v>2</v>
      </c>
      <c r="I34" s="1037"/>
      <c r="J34" s="1038"/>
      <c r="K34" s="1038"/>
      <c r="L34" s="1038"/>
      <c r="M34" s="1038"/>
      <c r="N34" s="1038"/>
      <c r="O34" s="1038"/>
      <c r="P34" s="1039"/>
    </row>
    <row r="35" spans="1:16" ht="18" customHeight="1">
      <c r="A35" s="1193" t="s">
        <v>980</v>
      </c>
      <c r="B35" s="1194"/>
      <c r="C35" s="1194"/>
      <c r="D35" s="1195"/>
      <c r="E35" s="1191"/>
      <c r="F35" s="1192"/>
      <c r="G35" s="1192"/>
      <c r="H35" s="233" t="s">
        <v>2</v>
      </c>
      <c r="I35" s="1037"/>
      <c r="J35" s="1038"/>
      <c r="K35" s="1038"/>
      <c r="L35" s="1038"/>
      <c r="M35" s="1038"/>
      <c r="N35" s="1038"/>
      <c r="O35" s="1038"/>
      <c r="P35" s="1039"/>
    </row>
    <row r="36" spans="1:16" ht="12.75" customHeight="1">
      <c r="A36" s="236"/>
      <c r="B36" s="236"/>
      <c r="C36" s="236"/>
      <c r="D36" s="236"/>
      <c r="E36" s="236"/>
      <c r="F36" s="236"/>
      <c r="G36" s="236"/>
      <c r="H36" s="236"/>
      <c r="I36" s="236"/>
      <c r="J36" s="236"/>
      <c r="K36" s="236"/>
      <c r="L36" s="236"/>
      <c r="M36" s="236"/>
      <c r="N36" s="236"/>
      <c r="O36" s="236"/>
      <c r="P36" s="236"/>
    </row>
    <row r="37" spans="1:16" ht="15" customHeight="1">
      <c r="A37" s="114" t="s">
        <v>275</v>
      </c>
      <c r="B37" s="216"/>
      <c r="C37" s="216"/>
      <c r="D37" s="216"/>
      <c r="E37" s="216"/>
      <c r="F37" s="216"/>
      <c r="G37" s="216"/>
      <c r="H37" s="216"/>
      <c r="I37" s="216"/>
      <c r="J37" s="216"/>
      <c r="K37" s="216"/>
      <c r="L37" s="216"/>
      <c r="M37" s="216"/>
      <c r="N37" s="216"/>
      <c r="O37" s="216"/>
      <c r="P37" s="216"/>
    </row>
    <row r="38" spans="1:16" ht="15" customHeight="1">
      <c r="A38" s="114" t="s">
        <v>276</v>
      </c>
      <c r="B38" s="216"/>
      <c r="C38" s="216"/>
      <c r="D38" s="216"/>
      <c r="E38" s="216"/>
      <c r="F38" s="216"/>
      <c r="G38" s="216"/>
      <c r="H38" s="216"/>
      <c r="I38" s="216"/>
      <c r="J38" s="216"/>
      <c r="K38" s="216"/>
      <c r="L38" s="216"/>
      <c r="M38" s="216"/>
      <c r="N38" s="216"/>
      <c r="O38" s="216"/>
      <c r="P38" s="216"/>
    </row>
    <row r="39" spans="1:16" ht="15" customHeight="1">
      <c r="A39" s="114" t="s">
        <v>277</v>
      </c>
      <c r="B39" s="216"/>
      <c r="C39" s="216"/>
      <c r="D39" s="216"/>
      <c r="E39" s="216"/>
      <c r="F39" s="216"/>
      <c r="G39" s="216"/>
      <c r="H39" s="216"/>
      <c r="I39" s="216"/>
      <c r="J39" s="216"/>
      <c r="K39" s="216"/>
      <c r="L39" s="216"/>
      <c r="M39" s="216"/>
      <c r="N39" s="216"/>
      <c r="O39" s="216"/>
      <c r="P39" s="216"/>
    </row>
    <row r="40" spans="1:16" ht="15" customHeight="1">
      <c r="A40" s="114" t="s">
        <v>278</v>
      </c>
      <c r="B40" s="216"/>
      <c r="C40" s="216"/>
      <c r="D40" s="216"/>
      <c r="E40" s="216"/>
      <c r="F40" s="216"/>
      <c r="G40" s="216"/>
      <c r="H40" s="216"/>
      <c r="I40" s="216"/>
      <c r="J40" s="216"/>
      <c r="K40" s="216"/>
      <c r="L40" s="216"/>
      <c r="M40" s="216"/>
      <c r="N40" s="216"/>
      <c r="O40" s="216"/>
      <c r="P40" s="216"/>
    </row>
    <row r="41" spans="1:16" ht="15" customHeight="1">
      <c r="A41" s="114" t="s">
        <v>421</v>
      </c>
    </row>
    <row r="42" spans="1:16" ht="15" customHeight="1">
      <c r="A42" s="114" t="s">
        <v>279</v>
      </c>
    </row>
    <row r="43" spans="1:16" ht="15" customHeight="1">
      <c r="A43" s="114" t="s">
        <v>280</v>
      </c>
    </row>
    <row r="44" spans="1:16" ht="15" customHeight="1">
      <c r="A44" s="114" t="s">
        <v>422</v>
      </c>
    </row>
    <row r="45" spans="1:16" ht="15" customHeight="1">
      <c r="A45" s="114" t="s">
        <v>281</v>
      </c>
    </row>
    <row r="46" spans="1:16" ht="15" customHeight="1">
      <c r="A46" s="114" t="s">
        <v>282</v>
      </c>
    </row>
    <row r="47" spans="1:16" ht="15" customHeight="1">
      <c r="A47" s="114" t="s">
        <v>283</v>
      </c>
    </row>
    <row r="48" spans="1:16" ht="15" customHeight="1">
      <c r="A48" s="114" t="s">
        <v>423</v>
      </c>
    </row>
    <row r="49" spans="1:1" ht="15" customHeight="1">
      <c r="A49" s="289" t="s">
        <v>759</v>
      </c>
    </row>
    <row r="50" spans="1:1" ht="15" customHeight="1">
      <c r="A50" s="289" t="s">
        <v>758</v>
      </c>
    </row>
  </sheetData>
  <mergeCells count="60">
    <mergeCell ref="F15:P17"/>
    <mergeCell ref="I18:P18"/>
    <mergeCell ref="I19:P19"/>
    <mergeCell ref="A3:P3"/>
    <mergeCell ref="A13:P13"/>
    <mergeCell ref="A15:E15"/>
    <mergeCell ref="A16:E16"/>
    <mergeCell ref="A17:E17"/>
    <mergeCell ref="A18:D18"/>
    <mergeCell ref="E18:H18"/>
    <mergeCell ref="A19:D19"/>
    <mergeCell ref="E19:G19"/>
    <mergeCell ref="I31:P31"/>
    <mergeCell ref="A20:D20"/>
    <mergeCell ref="A21:D21"/>
    <mergeCell ref="I20:P20"/>
    <mergeCell ref="I21:P21"/>
    <mergeCell ref="A27:D27"/>
    <mergeCell ref="A31:D31"/>
    <mergeCell ref="A22:D22"/>
    <mergeCell ref="E20:G20"/>
    <mergeCell ref="E21:G21"/>
    <mergeCell ref="E27:G27"/>
    <mergeCell ref="E31:G31"/>
    <mergeCell ref="E22:G22"/>
    <mergeCell ref="E23:G23"/>
    <mergeCell ref="I22:P22"/>
    <mergeCell ref="A23:D23"/>
    <mergeCell ref="I35:P35"/>
    <mergeCell ref="I34:P34"/>
    <mergeCell ref="A32:D32"/>
    <mergeCell ref="A33:D33"/>
    <mergeCell ref="I32:P32"/>
    <mergeCell ref="I33:P33"/>
    <mergeCell ref="A34:D34"/>
    <mergeCell ref="A35:D35"/>
    <mergeCell ref="E35:G35"/>
    <mergeCell ref="E33:G33"/>
    <mergeCell ref="E34:G34"/>
    <mergeCell ref="E32:G32"/>
    <mergeCell ref="I23:P23"/>
    <mergeCell ref="A26:D26"/>
    <mergeCell ref="E26:G26"/>
    <mergeCell ref="I26:P26"/>
    <mergeCell ref="A24:D24"/>
    <mergeCell ref="E24:G24"/>
    <mergeCell ref="I24:P24"/>
    <mergeCell ref="A25:D25"/>
    <mergeCell ref="E25:G25"/>
    <mergeCell ref="I25:P25"/>
    <mergeCell ref="I27:P27"/>
    <mergeCell ref="A30:D30"/>
    <mergeCell ref="E30:G30"/>
    <mergeCell ref="I30:P30"/>
    <mergeCell ref="A28:D28"/>
    <mergeCell ref="E28:G28"/>
    <mergeCell ref="I28:P28"/>
    <mergeCell ref="A29:D29"/>
    <mergeCell ref="E29:G29"/>
    <mergeCell ref="I29:P29"/>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T39"/>
  <sheetViews>
    <sheetView view="pageBreakPreview" zoomScaleNormal="100" zoomScaleSheetLayoutView="100" workbookViewId="0"/>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551</v>
      </c>
    </row>
    <row r="3" spans="1:20" ht="28.5">
      <c r="A3" s="675" t="s">
        <v>285</v>
      </c>
      <c r="B3" s="675"/>
      <c r="C3" s="675"/>
      <c r="D3" s="675"/>
      <c r="E3" s="675"/>
      <c r="F3" s="675"/>
      <c r="G3" s="675"/>
      <c r="H3" s="675"/>
      <c r="I3" s="675"/>
      <c r="J3" s="675"/>
      <c r="K3" s="675"/>
      <c r="L3" s="675"/>
      <c r="M3" s="675"/>
      <c r="N3" s="675"/>
      <c r="O3" s="675"/>
      <c r="P3" s="484"/>
      <c r="Q3" s="484"/>
      <c r="R3" s="484"/>
      <c r="S3" s="484"/>
      <c r="T3" s="484"/>
    </row>
    <row r="5" spans="1:20">
      <c r="K5" s="303" t="s">
        <v>939</v>
      </c>
      <c r="L5" s="304"/>
      <c r="M5" s="304"/>
      <c r="N5" s="304"/>
    </row>
    <row r="7" spans="1:20">
      <c r="A7" s="289" t="s">
        <v>596</v>
      </c>
    </row>
    <row r="10" spans="1:20">
      <c r="B10" s="289" t="str">
        <f>入力シート!C1</f>
        <v>令和5年6月4日執行青森県知事選挙</v>
      </c>
      <c r="J10" s="325"/>
      <c r="K10" s="325"/>
    </row>
    <row r="12" spans="1:20">
      <c r="H12" s="290" t="s">
        <v>527</v>
      </c>
      <c r="J12" s="306">
        <f>入力シート!C8</f>
        <v>0</v>
      </c>
      <c r="K12" s="280"/>
      <c r="L12" s="280">
        <f>入力シート!C10</f>
        <v>0</v>
      </c>
    </row>
    <row r="13" spans="1:20">
      <c r="H13" s="290"/>
      <c r="J13" s="306"/>
      <c r="K13" s="280"/>
      <c r="L13" s="280"/>
    </row>
    <row r="15" spans="1:20">
      <c r="A15" s="289" t="s">
        <v>286</v>
      </c>
    </row>
    <row r="17" spans="1:15" ht="14.25" customHeight="1">
      <c r="A17" s="307"/>
      <c r="B17" s="307"/>
      <c r="C17" s="307"/>
      <c r="D17" s="307"/>
      <c r="E17" s="307"/>
      <c r="F17" s="308"/>
      <c r="G17" s="307"/>
      <c r="H17" s="307"/>
      <c r="I17" s="307"/>
      <c r="J17" s="307"/>
      <c r="K17" s="307"/>
      <c r="L17" s="307"/>
      <c r="M17" s="307"/>
      <c r="N17" s="307"/>
    </row>
    <row r="18" spans="1:15" ht="14.25" customHeight="1">
      <c r="A18" s="618" t="s">
        <v>572</v>
      </c>
      <c r="B18" s="618"/>
      <c r="C18" s="618"/>
      <c r="D18" s="618"/>
      <c r="E18" s="618"/>
      <c r="F18" s="618"/>
      <c r="G18" s="618"/>
      <c r="H18" s="618"/>
      <c r="I18" s="618"/>
      <c r="J18" s="618"/>
      <c r="K18" s="618"/>
      <c r="L18" s="618"/>
      <c r="M18" s="618"/>
      <c r="N18" s="618"/>
      <c r="O18" s="618"/>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212" t="s">
        <v>685</v>
      </c>
      <c r="B22" s="1213"/>
      <c r="C22" s="1214"/>
      <c r="D22" s="1220" t="s">
        <v>284</v>
      </c>
      <c r="E22" s="1221"/>
      <c r="F22" s="1221"/>
      <c r="G22" s="1221"/>
      <c r="H22" s="1222"/>
      <c r="I22" s="1212" t="s">
        <v>687</v>
      </c>
      <c r="J22" s="1213"/>
      <c r="K22" s="1213"/>
      <c r="L22" s="1213"/>
      <c r="M22" s="1213"/>
      <c r="N22" s="1214"/>
      <c r="O22" s="1209" t="s">
        <v>666</v>
      </c>
    </row>
    <row r="23" spans="1:15" ht="18" customHeight="1">
      <c r="A23" s="1215"/>
      <c r="B23" s="618"/>
      <c r="C23" s="1216"/>
      <c r="D23" s="1223"/>
      <c r="E23" s="665"/>
      <c r="F23" s="665"/>
      <c r="G23" s="665"/>
      <c r="H23" s="1224"/>
      <c r="I23" s="1217"/>
      <c r="J23" s="1218"/>
      <c r="K23" s="1218"/>
      <c r="L23" s="1218"/>
      <c r="M23" s="1218"/>
      <c r="N23" s="1219"/>
      <c r="O23" s="1210"/>
    </row>
    <row r="24" spans="1:15" ht="18" customHeight="1">
      <c r="A24" s="1215"/>
      <c r="B24" s="618"/>
      <c r="C24" s="1216"/>
      <c r="D24" s="1223"/>
      <c r="E24" s="665"/>
      <c r="F24" s="665"/>
      <c r="G24" s="665"/>
      <c r="H24" s="1224"/>
      <c r="I24" s="1212" t="s">
        <v>67</v>
      </c>
      <c r="J24" s="1213"/>
      <c r="K24" s="1214"/>
      <c r="L24" s="1212" t="s">
        <v>68</v>
      </c>
      <c r="M24" s="1213"/>
      <c r="N24" s="1214"/>
      <c r="O24" s="1210"/>
    </row>
    <row r="25" spans="1:15" ht="18" customHeight="1">
      <c r="A25" s="1217"/>
      <c r="B25" s="1218"/>
      <c r="C25" s="1219"/>
      <c r="D25" s="1223"/>
      <c r="E25" s="665"/>
      <c r="F25" s="665"/>
      <c r="G25" s="665"/>
      <c r="H25" s="1224"/>
      <c r="I25" s="1217"/>
      <c r="J25" s="1218"/>
      <c r="K25" s="1219"/>
      <c r="L25" s="1217"/>
      <c r="M25" s="1218"/>
      <c r="N25" s="1219"/>
      <c r="O25" s="1211"/>
    </row>
    <row r="26" spans="1:15" ht="22.5" customHeight="1">
      <c r="A26" s="310"/>
      <c r="B26" s="311"/>
      <c r="C26" s="312"/>
      <c r="D26" s="1230"/>
      <c r="E26" s="1231"/>
      <c r="F26" s="1231"/>
      <c r="G26" s="1231"/>
      <c r="H26" s="1232"/>
      <c r="I26" s="313"/>
      <c r="J26" s="314"/>
      <c r="K26" s="315"/>
      <c r="L26" s="313"/>
      <c r="M26" s="314"/>
      <c r="N26" s="315"/>
      <c r="O26" s="1209"/>
    </row>
    <row r="27" spans="1:15" ht="22.5" customHeight="1">
      <c r="A27" s="1000" t="s">
        <v>979</v>
      </c>
      <c r="B27" s="1001"/>
      <c r="C27" s="1002"/>
      <c r="D27" s="1233"/>
      <c r="E27" s="1234"/>
      <c r="F27" s="1234"/>
      <c r="G27" s="1234"/>
      <c r="H27" s="1235"/>
      <c r="I27" s="1227"/>
      <c r="J27" s="1228"/>
      <c r="K27" s="1229"/>
      <c r="L27" s="1225"/>
      <c r="M27" s="1226"/>
      <c r="N27" s="316" t="s">
        <v>2</v>
      </c>
      <c r="O27" s="1210"/>
    </row>
    <row r="28" spans="1:15" ht="22.5" customHeight="1">
      <c r="A28" s="317"/>
      <c r="B28" s="318"/>
      <c r="C28" s="319"/>
      <c r="D28" s="1236"/>
      <c r="E28" s="1237"/>
      <c r="F28" s="1237"/>
      <c r="G28" s="1237"/>
      <c r="H28" s="1238"/>
      <c r="I28" s="320"/>
      <c r="J28" s="321"/>
      <c r="K28" s="322"/>
      <c r="L28" s="320"/>
      <c r="M28" s="321"/>
      <c r="N28" s="322"/>
      <c r="O28" s="1211"/>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840</v>
      </c>
      <c r="B31" s="296"/>
      <c r="C31" s="147"/>
      <c r="D31" s="147"/>
    </row>
    <row r="32" spans="1:15">
      <c r="A32" s="289" t="s">
        <v>851</v>
      </c>
      <c r="B32" s="296"/>
      <c r="C32" s="147"/>
      <c r="D32" s="147"/>
    </row>
    <row r="33" spans="1:8">
      <c r="A33" s="289" t="s">
        <v>852</v>
      </c>
      <c r="B33" s="296"/>
      <c r="C33" s="147"/>
      <c r="D33" s="147"/>
    </row>
    <row r="34" spans="1:8">
      <c r="A34" s="289" t="s">
        <v>853</v>
      </c>
      <c r="B34" s="296"/>
      <c r="C34" s="147"/>
      <c r="D34" s="147"/>
    </row>
    <row r="35" spans="1:8">
      <c r="A35" s="289" t="s">
        <v>854</v>
      </c>
      <c r="B35" s="296"/>
      <c r="C35" s="147"/>
      <c r="D35" s="147"/>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3">
    <mergeCell ref="A3:O3"/>
    <mergeCell ref="A18:O18"/>
    <mergeCell ref="O26:O28"/>
    <mergeCell ref="A22:C25"/>
    <mergeCell ref="D22:H25"/>
    <mergeCell ref="I22:N23"/>
    <mergeCell ref="O22:O25"/>
    <mergeCell ref="I24:K25"/>
    <mergeCell ref="L27:M27"/>
    <mergeCell ref="I27:K27"/>
    <mergeCell ref="A27:C27"/>
    <mergeCell ref="D26:H28"/>
    <mergeCell ref="L24:N25"/>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46"/>
  <sheetViews>
    <sheetView view="pageBreakPreview" zoomScaleNormal="100" zoomScaleSheetLayoutView="100" workbookViewId="0"/>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19">
      <c r="P1" s="290" t="s">
        <v>562</v>
      </c>
    </row>
    <row r="3" spans="1:19" ht="28.5">
      <c r="A3" s="675" t="s">
        <v>288</v>
      </c>
      <c r="B3" s="675"/>
      <c r="C3" s="675"/>
      <c r="D3" s="675"/>
      <c r="E3" s="675"/>
      <c r="F3" s="675"/>
      <c r="G3" s="675"/>
      <c r="H3" s="675"/>
      <c r="I3" s="675"/>
      <c r="J3" s="675"/>
      <c r="K3" s="675"/>
      <c r="L3" s="675"/>
      <c r="M3" s="675"/>
      <c r="N3" s="675"/>
      <c r="O3" s="675"/>
      <c r="P3" s="675"/>
      <c r="Q3" s="484"/>
      <c r="R3" s="484"/>
      <c r="S3" s="484"/>
    </row>
    <row r="5" spans="1:19">
      <c r="L5" s="304"/>
      <c r="M5" s="304"/>
      <c r="N5" s="304"/>
      <c r="O5" s="303"/>
      <c r="P5" s="324" t="s">
        <v>985</v>
      </c>
    </row>
    <row r="7" spans="1:19">
      <c r="A7" s="289" t="s">
        <v>596</v>
      </c>
    </row>
    <row r="9" spans="1:19">
      <c r="B9" s="289" t="str">
        <f>入力シート!C1</f>
        <v>令和5年6月4日執行青森県知事選挙</v>
      </c>
      <c r="K9" s="325"/>
    </row>
    <row r="11" spans="1:19">
      <c r="H11" s="290" t="s">
        <v>527</v>
      </c>
      <c r="J11" s="306">
        <f>入力シート!C8</f>
        <v>0</v>
      </c>
      <c r="K11" s="280"/>
      <c r="L11" s="280">
        <f>入力シート!C10</f>
        <v>0</v>
      </c>
    </row>
    <row r="13" spans="1:19">
      <c r="A13" s="289" t="s">
        <v>991</v>
      </c>
    </row>
    <row r="14" spans="1:19" ht="14.25" customHeight="1">
      <c r="A14" s="307" t="s">
        <v>992</v>
      </c>
      <c r="B14" s="307"/>
      <c r="C14" s="307"/>
      <c r="D14" s="307"/>
      <c r="E14" s="307"/>
      <c r="F14" s="308"/>
      <c r="G14" s="307"/>
      <c r="H14" s="307"/>
      <c r="I14" s="307"/>
      <c r="J14" s="307"/>
      <c r="K14" s="307"/>
      <c r="L14" s="307"/>
      <c r="M14" s="307"/>
      <c r="N14" s="307"/>
    </row>
    <row r="15" spans="1:19" ht="14.25" customHeight="1">
      <c r="A15" s="307"/>
      <c r="B15" s="307"/>
      <c r="C15" s="307"/>
      <c r="D15" s="307"/>
      <c r="E15" s="307"/>
      <c r="F15" s="308"/>
      <c r="G15" s="307"/>
      <c r="H15" s="307"/>
      <c r="I15" s="307"/>
      <c r="J15" s="307"/>
      <c r="K15" s="307"/>
      <c r="L15" s="307"/>
      <c r="M15" s="307"/>
      <c r="N15" s="307"/>
    </row>
    <row r="16" spans="1:19" ht="14.25" customHeight="1">
      <c r="A16" s="307"/>
      <c r="B16" s="307"/>
      <c r="C16" s="307"/>
      <c r="D16" s="307"/>
      <c r="E16" s="307"/>
      <c r="F16" s="308"/>
      <c r="G16" s="307"/>
      <c r="H16" s="307"/>
      <c r="I16" s="307"/>
      <c r="J16" s="307"/>
      <c r="K16" s="307"/>
      <c r="L16" s="307"/>
      <c r="M16" s="307"/>
      <c r="N16" s="307"/>
    </row>
    <row r="17" spans="1:15" ht="14.25" customHeight="1">
      <c r="A17" s="618" t="s">
        <v>572</v>
      </c>
      <c r="B17" s="618"/>
      <c r="C17" s="618"/>
      <c r="D17" s="618"/>
      <c r="E17" s="618"/>
      <c r="F17" s="618"/>
      <c r="G17" s="618"/>
      <c r="H17" s="618"/>
      <c r="I17" s="618"/>
      <c r="J17" s="618"/>
      <c r="K17" s="618"/>
      <c r="L17" s="618"/>
      <c r="M17" s="618"/>
      <c r="N17" s="618"/>
      <c r="O17" s="618"/>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327" t="s">
        <v>922</v>
      </c>
      <c r="E19" s="328"/>
      <c r="F19" s="328"/>
      <c r="G19" s="328"/>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234"/>
      <c r="C22" s="1234"/>
      <c r="D22" s="1234"/>
      <c r="E22" s="1234"/>
      <c r="F22" s="1234"/>
      <c r="G22" s="1234"/>
      <c r="H22" s="1234"/>
      <c r="I22" s="1234"/>
      <c r="J22" s="1234"/>
      <c r="K22" s="1234"/>
      <c r="L22" s="1234"/>
      <c r="M22" s="1234"/>
      <c r="N22" s="1234"/>
    </row>
    <row r="23" spans="1:15" ht="14.25" customHeight="1">
      <c r="A23" s="307"/>
      <c r="B23" s="1234"/>
      <c r="C23" s="1234"/>
      <c r="D23" s="1234"/>
      <c r="E23" s="1234"/>
      <c r="F23" s="1234"/>
      <c r="G23" s="1234"/>
      <c r="H23" s="1234"/>
      <c r="I23" s="1234"/>
      <c r="J23" s="1234"/>
      <c r="K23" s="1234"/>
      <c r="L23" s="1234"/>
      <c r="M23" s="1234"/>
      <c r="N23" s="1234"/>
    </row>
    <row r="24" spans="1:15" ht="14.25" customHeight="1">
      <c r="A24" s="307"/>
      <c r="B24" s="1234"/>
      <c r="C24" s="1234"/>
      <c r="D24" s="1234"/>
      <c r="E24" s="1234"/>
      <c r="F24" s="1234"/>
      <c r="G24" s="1234"/>
      <c r="H24" s="1234"/>
      <c r="I24" s="1234"/>
      <c r="J24" s="1234"/>
      <c r="K24" s="1234"/>
      <c r="L24" s="1234"/>
      <c r="M24" s="1234"/>
      <c r="N24" s="1234"/>
    </row>
    <row r="25" spans="1:15" ht="14.25" customHeight="1">
      <c r="A25" s="307"/>
      <c r="B25" s="307"/>
      <c r="C25" s="307"/>
      <c r="D25" s="307"/>
      <c r="E25" s="307"/>
      <c r="F25" s="307"/>
      <c r="G25" s="307"/>
      <c r="H25" s="307"/>
      <c r="I25" s="307"/>
      <c r="J25" s="307"/>
      <c r="K25" s="307"/>
      <c r="L25" s="307"/>
      <c r="M25" s="307"/>
      <c r="N25" s="307"/>
    </row>
    <row r="26" spans="1:15" ht="14.25" customHeight="1">
      <c r="A26" s="307" t="s">
        <v>71</v>
      </c>
      <c r="B26" s="307"/>
      <c r="C26" s="307"/>
      <c r="E26" s="1242" t="s">
        <v>287</v>
      </c>
      <c r="F26" s="1242"/>
      <c r="G26" s="1242"/>
      <c r="H26" s="1242"/>
      <c r="I26" s="307" t="s">
        <v>73</v>
      </c>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39" t="s">
        <v>47</v>
      </c>
      <c r="B28" s="1240"/>
      <c r="C28" s="1240"/>
      <c r="D28" s="1240"/>
      <c r="E28" s="1241"/>
      <c r="F28" s="1239" t="s">
        <v>72</v>
      </c>
      <c r="G28" s="1240"/>
      <c r="H28" s="1240"/>
      <c r="I28" s="1241"/>
      <c r="J28" s="1239" t="s">
        <v>74</v>
      </c>
      <c r="K28" s="1240"/>
      <c r="L28" s="1240"/>
      <c r="M28" s="1240"/>
      <c r="N28" s="1240"/>
      <c r="O28" s="1241"/>
    </row>
    <row r="29" spans="1:15" ht="24" customHeight="1">
      <c r="A29" s="1245" t="s">
        <v>845</v>
      </c>
      <c r="B29" s="1248"/>
      <c r="C29" s="1248"/>
      <c r="D29" s="1248"/>
      <c r="E29" s="1249"/>
      <c r="F29" s="1246"/>
      <c r="G29" s="1247"/>
      <c r="H29" s="1247"/>
      <c r="I29" s="329" t="s">
        <v>73</v>
      </c>
      <c r="J29" s="1246"/>
      <c r="K29" s="1247"/>
      <c r="L29" s="1247"/>
      <c r="M29" s="1247"/>
      <c r="N29" s="1247"/>
      <c r="O29" s="330" t="s">
        <v>73</v>
      </c>
    </row>
    <row r="30" spans="1:15" ht="24" customHeight="1">
      <c r="A30" s="1245" t="s">
        <v>846</v>
      </c>
      <c r="B30" s="724"/>
      <c r="C30" s="724"/>
      <c r="D30" s="724"/>
      <c r="E30" s="725"/>
      <c r="F30" s="1246"/>
      <c r="G30" s="1247"/>
      <c r="H30" s="1247"/>
      <c r="I30" s="329" t="s">
        <v>73</v>
      </c>
      <c r="J30" s="1246"/>
      <c r="K30" s="1247"/>
      <c r="L30" s="1247"/>
      <c r="M30" s="1247"/>
      <c r="N30" s="1247"/>
      <c r="O30" s="330" t="s">
        <v>73</v>
      </c>
    </row>
    <row r="31" spans="1:15" ht="24" customHeight="1">
      <c r="A31" s="1245" t="s">
        <v>847</v>
      </c>
      <c r="B31" s="724"/>
      <c r="C31" s="724"/>
      <c r="D31" s="724"/>
      <c r="E31" s="725"/>
      <c r="F31" s="1246"/>
      <c r="G31" s="1247"/>
      <c r="H31" s="1247"/>
      <c r="I31" s="329" t="s">
        <v>73</v>
      </c>
      <c r="J31" s="1246"/>
      <c r="K31" s="1247"/>
      <c r="L31" s="1247"/>
      <c r="M31" s="1247"/>
      <c r="N31" s="1247"/>
      <c r="O31" s="330" t="s">
        <v>73</v>
      </c>
    </row>
    <row r="32" spans="1:15" ht="24" customHeight="1">
      <c r="A32" s="1239" t="s">
        <v>48</v>
      </c>
      <c r="B32" s="1240"/>
      <c r="C32" s="1240"/>
      <c r="D32" s="1240"/>
      <c r="E32" s="1241"/>
      <c r="F32" s="1243"/>
      <c r="G32" s="1244"/>
      <c r="H32" s="1244"/>
      <c r="I32" s="329"/>
      <c r="J32" s="1243"/>
      <c r="K32" s="1244"/>
      <c r="L32" s="1244"/>
      <c r="M32" s="1244"/>
      <c r="N32" s="1244"/>
      <c r="O32" s="330"/>
    </row>
    <row r="34" spans="1:1">
      <c r="A34" s="289" t="s">
        <v>855</v>
      </c>
    </row>
    <row r="35" spans="1:1">
      <c r="A35" s="289" t="s">
        <v>856</v>
      </c>
    </row>
    <row r="37" spans="1:1">
      <c r="A37" s="289" t="s">
        <v>857</v>
      </c>
    </row>
    <row r="38" spans="1:1">
      <c r="A38" s="289" t="s">
        <v>858</v>
      </c>
    </row>
    <row r="40" spans="1:1">
      <c r="A40" s="289" t="s">
        <v>859</v>
      </c>
    </row>
    <row r="41" spans="1:1">
      <c r="A41" s="289" t="s">
        <v>738</v>
      </c>
    </row>
    <row r="43" spans="1:1">
      <c r="A43" s="289" t="s">
        <v>860</v>
      </c>
    </row>
    <row r="44" spans="1:1">
      <c r="A44" s="289" t="s">
        <v>861</v>
      </c>
    </row>
    <row r="45" spans="1:1">
      <c r="A45" s="289" t="s">
        <v>862</v>
      </c>
    </row>
    <row r="46" spans="1:1">
      <c r="A46" s="289" t="s">
        <v>854</v>
      </c>
    </row>
  </sheetData>
  <mergeCells count="19">
    <mergeCell ref="A3:P3"/>
    <mergeCell ref="A32:E32"/>
    <mergeCell ref="F32:H32"/>
    <mergeCell ref="J32:N32"/>
    <mergeCell ref="A30:E30"/>
    <mergeCell ref="A31:E31"/>
    <mergeCell ref="F30:H30"/>
    <mergeCell ref="J30:N30"/>
    <mergeCell ref="F31:H31"/>
    <mergeCell ref="J31:N31"/>
    <mergeCell ref="A29:E29"/>
    <mergeCell ref="F29:H29"/>
    <mergeCell ref="J29:N29"/>
    <mergeCell ref="A17:O17"/>
    <mergeCell ref="A28:E28"/>
    <mergeCell ref="F28:I28"/>
    <mergeCell ref="J28:O28"/>
    <mergeCell ref="B22:N24"/>
    <mergeCell ref="E26:H26"/>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showZeros="0" view="pageBreakPreview" zoomScaleNormal="100" zoomScaleSheetLayoutView="100" workbookViewId="0">
      <selection sqref="A1:N77"/>
    </sheetView>
  </sheetViews>
  <sheetFormatPr defaultColWidth="5.875" defaultRowHeight="14.25"/>
  <cols>
    <col min="1" max="1" width="5.875" style="114" customWidth="1"/>
    <col min="2" max="11" width="5.875" style="114"/>
    <col min="12" max="12" width="10.5" style="114" bestFit="1" customWidth="1"/>
    <col min="13" max="16384" width="5.875" style="114"/>
  </cols>
  <sheetData>
    <row r="1" spans="1:14" ht="15" thickBot="1">
      <c r="N1" s="290" t="s">
        <v>682</v>
      </c>
    </row>
    <row r="2" spans="1:14" ht="15" thickBot="1">
      <c r="A2" s="111" t="s">
        <v>461</v>
      </c>
      <c r="B2" s="112"/>
      <c r="C2" s="113"/>
      <c r="E2" s="593" t="s">
        <v>464</v>
      </c>
      <c r="F2" s="594"/>
      <c r="G2" s="595" t="s">
        <v>465</v>
      </c>
      <c r="H2" s="595"/>
      <c r="I2" s="595"/>
      <c r="J2" s="595"/>
      <c r="K2" s="595"/>
      <c r="L2" s="595"/>
      <c r="M2" s="594"/>
    </row>
    <row r="3" spans="1:14">
      <c r="A3" s="115" t="s">
        <v>462</v>
      </c>
      <c r="B3" s="116"/>
      <c r="C3" s="117"/>
      <c r="E3" s="118"/>
      <c r="F3" s="117"/>
      <c r="G3" s="116"/>
      <c r="H3" s="116"/>
      <c r="I3" s="116"/>
      <c r="J3" s="116"/>
      <c r="K3" s="116"/>
      <c r="L3" s="116"/>
      <c r="M3" s="117"/>
    </row>
    <row r="4" spans="1:14" ht="15" thickBot="1">
      <c r="A4" s="119" t="s">
        <v>463</v>
      </c>
      <c r="B4" s="120"/>
      <c r="C4" s="121"/>
      <c r="E4" s="118"/>
      <c r="F4" s="117"/>
      <c r="G4" s="116"/>
      <c r="H4" s="116"/>
      <c r="I4" s="116"/>
      <c r="J4" s="116"/>
      <c r="K4" s="116"/>
      <c r="L4" s="116"/>
      <c r="M4" s="117"/>
    </row>
    <row r="5" spans="1:14">
      <c r="E5" s="118"/>
      <c r="F5" s="117"/>
      <c r="G5" s="116"/>
      <c r="H5" s="116"/>
      <c r="I5" s="116"/>
      <c r="J5" s="116"/>
      <c r="K5" s="116"/>
      <c r="L5" s="116"/>
      <c r="M5" s="117"/>
    </row>
    <row r="6" spans="1:14" ht="15" thickBot="1">
      <c r="A6" s="623" t="str">
        <f>入力シート!C3</f>
        <v>令和5年5月18日</v>
      </c>
      <c r="B6" s="623"/>
      <c r="C6" s="623"/>
      <c r="E6" s="122"/>
      <c r="F6" s="121"/>
      <c r="G6" s="120"/>
      <c r="H6" s="120"/>
      <c r="I6" s="120"/>
      <c r="J6" s="120"/>
      <c r="K6" s="120"/>
      <c r="L6" s="120"/>
      <c r="M6" s="121"/>
    </row>
    <row r="7" spans="1:14">
      <c r="A7" s="266" t="s">
        <v>451</v>
      </c>
    </row>
    <row r="9" spans="1:14" ht="17.25">
      <c r="A9" s="605" t="s">
        <v>914</v>
      </c>
      <c r="B9" s="605"/>
      <c r="C9" s="605"/>
      <c r="D9" s="605"/>
      <c r="E9" s="605"/>
      <c r="F9" s="605"/>
      <c r="G9" s="605"/>
      <c r="H9" s="605"/>
      <c r="I9" s="605"/>
      <c r="J9" s="605"/>
      <c r="K9" s="605"/>
      <c r="L9" s="605"/>
      <c r="M9" s="605"/>
      <c r="N9" s="605"/>
    </row>
    <row r="10" spans="1:14" ht="18.75">
      <c r="A10" s="123"/>
      <c r="B10" s="123"/>
      <c r="C10" s="123"/>
      <c r="D10" s="123"/>
      <c r="E10" s="123"/>
      <c r="F10" s="123"/>
      <c r="G10" s="123"/>
      <c r="H10" s="123"/>
      <c r="I10" s="123"/>
      <c r="J10" s="123"/>
      <c r="K10" s="123"/>
      <c r="L10" s="123"/>
      <c r="M10" s="123"/>
      <c r="N10" s="123"/>
    </row>
    <row r="11" spans="1:14" ht="15" thickBot="1"/>
    <row r="12" spans="1:14" ht="10.5" customHeight="1">
      <c r="A12" s="124"/>
      <c r="B12" s="112"/>
      <c r="C12" s="615">
        <f>入力シート!C9</f>
        <v>0</v>
      </c>
      <c r="D12" s="616"/>
      <c r="E12" s="616"/>
      <c r="F12" s="616"/>
      <c r="G12" s="616">
        <f>入力シート!C11</f>
        <v>0</v>
      </c>
      <c r="H12" s="616"/>
      <c r="I12" s="616"/>
      <c r="J12" s="624"/>
      <c r="K12" s="118"/>
      <c r="L12" s="116"/>
      <c r="M12" s="116"/>
      <c r="N12" s="116"/>
    </row>
    <row r="13" spans="1:14" ht="14.25" customHeight="1">
      <c r="A13" s="628" t="s">
        <v>466</v>
      </c>
      <c r="B13" s="629"/>
      <c r="C13" s="617"/>
      <c r="D13" s="618"/>
      <c r="E13" s="618"/>
      <c r="F13" s="618"/>
      <c r="G13" s="618"/>
      <c r="H13" s="618"/>
      <c r="I13" s="618"/>
      <c r="J13" s="625"/>
      <c r="K13" s="118"/>
      <c r="L13" s="116"/>
      <c r="M13" s="116"/>
      <c r="N13" s="116"/>
    </row>
    <row r="14" spans="1:14" ht="10.5" customHeight="1" thickBot="1">
      <c r="A14" s="125"/>
      <c r="B14" s="126"/>
      <c r="C14" s="619"/>
      <c r="D14" s="620"/>
      <c r="E14" s="620"/>
      <c r="F14" s="620"/>
      <c r="G14" s="620"/>
      <c r="H14" s="620"/>
      <c r="I14" s="620"/>
      <c r="J14" s="626"/>
      <c r="K14" s="122"/>
      <c r="L14" s="120"/>
      <c r="M14" s="120"/>
      <c r="N14" s="120"/>
    </row>
    <row r="15" spans="1:14">
      <c r="A15" s="118"/>
      <c r="B15" s="116"/>
      <c r="C15" s="621">
        <f>入力シート!C8</f>
        <v>0</v>
      </c>
      <c r="D15" s="622"/>
      <c r="E15" s="622"/>
      <c r="F15" s="622"/>
      <c r="G15" s="622">
        <f>入力シート!C10</f>
        <v>0</v>
      </c>
      <c r="H15" s="622"/>
      <c r="I15" s="622"/>
      <c r="J15" s="627"/>
      <c r="K15" s="127"/>
      <c r="L15" s="606">
        <f>入力シート!C12</f>
        <v>0</v>
      </c>
      <c r="M15" s="607"/>
      <c r="N15" s="608"/>
    </row>
    <row r="16" spans="1:14">
      <c r="A16" s="628" t="s">
        <v>473</v>
      </c>
      <c r="B16" s="629"/>
      <c r="C16" s="609"/>
      <c r="D16" s="610"/>
      <c r="E16" s="610"/>
      <c r="F16" s="610"/>
      <c r="G16" s="610"/>
      <c r="H16" s="610"/>
      <c r="I16" s="610"/>
      <c r="J16" s="611"/>
      <c r="K16" s="115" t="s">
        <v>474</v>
      </c>
      <c r="L16" s="609"/>
      <c r="M16" s="610"/>
      <c r="N16" s="611"/>
    </row>
    <row r="17" spans="1:14" ht="15" thickBot="1">
      <c r="A17" s="122"/>
      <c r="B17" s="120"/>
      <c r="C17" s="612"/>
      <c r="D17" s="613"/>
      <c r="E17" s="613"/>
      <c r="F17" s="613"/>
      <c r="G17" s="613"/>
      <c r="H17" s="613"/>
      <c r="I17" s="613"/>
      <c r="J17" s="614"/>
      <c r="K17" s="128"/>
      <c r="L17" s="612"/>
      <c r="M17" s="613"/>
      <c r="N17" s="614"/>
    </row>
    <row r="18" spans="1:14">
      <c r="A18" s="124"/>
      <c r="B18" s="112"/>
      <c r="C18" s="596">
        <f>入力シート!C21</f>
        <v>0</v>
      </c>
      <c r="D18" s="597"/>
      <c r="E18" s="597"/>
      <c r="F18" s="597"/>
      <c r="G18" s="597"/>
      <c r="H18" s="597"/>
      <c r="I18" s="597"/>
      <c r="J18" s="597"/>
      <c r="K18" s="597"/>
      <c r="L18" s="597"/>
      <c r="M18" s="597"/>
      <c r="N18" s="598"/>
    </row>
    <row r="19" spans="1:14">
      <c r="A19" s="628" t="s">
        <v>469</v>
      </c>
      <c r="B19" s="629"/>
      <c r="C19" s="599"/>
      <c r="D19" s="600"/>
      <c r="E19" s="600"/>
      <c r="F19" s="600"/>
      <c r="G19" s="600"/>
      <c r="H19" s="600"/>
      <c r="I19" s="600"/>
      <c r="J19" s="600"/>
      <c r="K19" s="600"/>
      <c r="L19" s="600"/>
      <c r="M19" s="600"/>
      <c r="N19" s="601"/>
    </row>
    <row r="20" spans="1:14" ht="15" thickBot="1">
      <c r="A20" s="122"/>
      <c r="B20" s="120"/>
      <c r="C20" s="602"/>
      <c r="D20" s="603"/>
      <c r="E20" s="603"/>
      <c r="F20" s="603"/>
      <c r="G20" s="603"/>
      <c r="H20" s="603"/>
      <c r="I20" s="603"/>
      <c r="J20" s="603"/>
      <c r="K20" s="603"/>
      <c r="L20" s="603"/>
      <c r="M20" s="603"/>
      <c r="N20" s="604"/>
    </row>
    <row r="21" spans="1:14">
      <c r="A21" s="124"/>
      <c r="B21" s="112"/>
      <c r="C21" s="596">
        <f>入力シート!C22</f>
        <v>0</v>
      </c>
      <c r="D21" s="597"/>
      <c r="E21" s="597"/>
      <c r="F21" s="597"/>
      <c r="G21" s="597"/>
      <c r="H21" s="597"/>
      <c r="I21" s="597"/>
      <c r="J21" s="597"/>
      <c r="K21" s="597"/>
      <c r="L21" s="597"/>
      <c r="M21" s="597"/>
      <c r="N21" s="598"/>
    </row>
    <row r="22" spans="1:14">
      <c r="A22" s="628" t="s">
        <v>470</v>
      </c>
      <c r="B22" s="629"/>
      <c r="C22" s="599"/>
      <c r="D22" s="600"/>
      <c r="E22" s="600"/>
      <c r="F22" s="600"/>
      <c r="G22" s="600"/>
      <c r="H22" s="600"/>
      <c r="I22" s="600"/>
      <c r="J22" s="600"/>
      <c r="K22" s="600"/>
      <c r="L22" s="600"/>
      <c r="M22" s="600"/>
      <c r="N22" s="601"/>
    </row>
    <row r="23" spans="1:14" ht="15" thickBot="1">
      <c r="A23" s="122"/>
      <c r="B23" s="120"/>
      <c r="C23" s="602"/>
      <c r="D23" s="603"/>
      <c r="E23" s="603"/>
      <c r="F23" s="603"/>
      <c r="G23" s="603"/>
      <c r="H23" s="603"/>
      <c r="I23" s="603"/>
      <c r="J23" s="603"/>
      <c r="K23" s="603"/>
      <c r="L23" s="603"/>
      <c r="M23" s="603"/>
      <c r="N23" s="604"/>
    </row>
    <row r="24" spans="1:14">
      <c r="A24" s="124"/>
      <c r="B24" s="112"/>
      <c r="C24" s="646" t="str">
        <f>入力シート!E18</f>
        <v>//</v>
      </c>
      <c r="D24" s="647"/>
      <c r="E24" s="647"/>
      <c r="F24" s="647"/>
      <c r="G24" s="647"/>
      <c r="H24" s="647"/>
      <c r="I24" s="647"/>
      <c r="J24" s="647"/>
      <c r="K24" s="454"/>
      <c r="L24" s="454"/>
      <c r="M24" s="454"/>
      <c r="N24" s="455"/>
    </row>
    <row r="25" spans="1:14" ht="17.25">
      <c r="A25" s="628" t="s">
        <v>467</v>
      </c>
      <c r="B25" s="629"/>
      <c r="C25" s="648"/>
      <c r="D25" s="649"/>
      <c r="E25" s="649"/>
      <c r="F25" s="649"/>
      <c r="G25" s="649"/>
      <c r="H25" s="649"/>
      <c r="I25" s="649"/>
      <c r="J25" s="649"/>
      <c r="K25" s="456" t="s">
        <v>491</v>
      </c>
      <c r="L25" s="442" t="e">
        <f>入力シート!E16</f>
        <v>#VALUE!</v>
      </c>
      <c r="M25" s="457" t="s">
        <v>492</v>
      </c>
      <c r="N25" s="458"/>
    </row>
    <row r="26" spans="1:14" ht="15" thickBot="1">
      <c r="A26" s="122"/>
      <c r="B26" s="120"/>
      <c r="C26" s="650"/>
      <c r="D26" s="651"/>
      <c r="E26" s="651"/>
      <c r="F26" s="651"/>
      <c r="G26" s="651"/>
      <c r="H26" s="651"/>
      <c r="I26" s="651"/>
      <c r="J26" s="651"/>
      <c r="K26" s="459"/>
      <c r="L26" s="459"/>
      <c r="M26" s="459"/>
      <c r="N26" s="460"/>
    </row>
    <row r="27" spans="1:14">
      <c r="A27" s="124"/>
      <c r="B27" s="112"/>
      <c r="C27" s="652">
        <f>入力シート!C29</f>
        <v>0</v>
      </c>
      <c r="D27" s="653"/>
      <c r="E27" s="653"/>
      <c r="F27" s="653"/>
      <c r="G27" s="653"/>
      <c r="H27" s="654"/>
      <c r="I27" s="127"/>
      <c r="J27" s="661">
        <f>入力シート!C27</f>
        <v>0</v>
      </c>
      <c r="K27" s="662"/>
      <c r="L27" s="662"/>
      <c r="M27" s="662"/>
      <c r="N27" s="663"/>
    </row>
    <row r="28" spans="1:14">
      <c r="A28" s="628" t="s">
        <v>471</v>
      </c>
      <c r="B28" s="629"/>
      <c r="C28" s="655"/>
      <c r="D28" s="656"/>
      <c r="E28" s="656"/>
      <c r="F28" s="656"/>
      <c r="G28" s="656"/>
      <c r="H28" s="657"/>
      <c r="I28" s="115" t="s">
        <v>475</v>
      </c>
      <c r="J28" s="664"/>
      <c r="K28" s="665"/>
      <c r="L28" s="665"/>
      <c r="M28" s="665"/>
      <c r="N28" s="666"/>
    </row>
    <row r="29" spans="1:14" ht="15" thickBot="1">
      <c r="A29" s="122"/>
      <c r="B29" s="120"/>
      <c r="C29" s="658"/>
      <c r="D29" s="659"/>
      <c r="E29" s="659"/>
      <c r="F29" s="659"/>
      <c r="G29" s="659"/>
      <c r="H29" s="660"/>
      <c r="I29" s="128"/>
      <c r="J29" s="667"/>
      <c r="K29" s="668"/>
      <c r="L29" s="668"/>
      <c r="M29" s="668"/>
      <c r="N29" s="669"/>
    </row>
    <row r="30" spans="1:14">
      <c r="A30" s="124"/>
      <c r="B30" s="112"/>
      <c r="C30" s="596" t="str">
        <f>入力シート!C1</f>
        <v>令和5年6月4日執行青森県知事選挙</v>
      </c>
      <c r="D30" s="597"/>
      <c r="E30" s="597"/>
      <c r="F30" s="597"/>
      <c r="G30" s="597"/>
      <c r="H30" s="597"/>
      <c r="I30" s="597"/>
      <c r="J30" s="597"/>
      <c r="K30" s="597"/>
      <c r="L30" s="597"/>
      <c r="M30" s="597"/>
      <c r="N30" s="598"/>
    </row>
    <row r="31" spans="1:14">
      <c r="A31" s="628" t="s">
        <v>472</v>
      </c>
      <c r="B31" s="629"/>
      <c r="C31" s="599"/>
      <c r="D31" s="600"/>
      <c r="E31" s="600"/>
      <c r="F31" s="600"/>
      <c r="G31" s="600"/>
      <c r="H31" s="600"/>
      <c r="I31" s="600"/>
      <c r="J31" s="600"/>
      <c r="K31" s="600"/>
      <c r="L31" s="600"/>
      <c r="M31" s="600"/>
      <c r="N31" s="601"/>
    </row>
    <row r="32" spans="1:14" ht="15" thickBot="1">
      <c r="A32" s="122"/>
      <c r="B32" s="120"/>
      <c r="C32" s="602"/>
      <c r="D32" s="603"/>
      <c r="E32" s="603"/>
      <c r="F32" s="603"/>
      <c r="G32" s="603"/>
      <c r="H32" s="603"/>
      <c r="I32" s="603"/>
      <c r="J32" s="603"/>
      <c r="K32" s="603"/>
      <c r="L32" s="603"/>
      <c r="M32" s="603"/>
      <c r="N32" s="604"/>
    </row>
    <row r="33" spans="1:14">
      <c r="A33" s="630" t="s">
        <v>724</v>
      </c>
      <c r="B33" s="631"/>
      <c r="C33" s="637">
        <f>入力シート!C28</f>
        <v>0</v>
      </c>
      <c r="D33" s="638"/>
      <c r="E33" s="638"/>
      <c r="F33" s="638"/>
      <c r="G33" s="638"/>
      <c r="H33" s="638"/>
      <c r="I33" s="638"/>
      <c r="J33" s="638"/>
      <c r="K33" s="638"/>
      <c r="L33" s="638"/>
      <c r="M33" s="638"/>
      <c r="N33" s="639"/>
    </row>
    <row r="34" spans="1:14">
      <c r="A34" s="632"/>
      <c r="B34" s="633"/>
      <c r="C34" s="640"/>
      <c r="D34" s="641"/>
      <c r="E34" s="641"/>
      <c r="F34" s="641"/>
      <c r="G34" s="641"/>
      <c r="H34" s="641"/>
      <c r="I34" s="641"/>
      <c r="J34" s="641"/>
      <c r="K34" s="641"/>
      <c r="L34" s="641"/>
      <c r="M34" s="641"/>
      <c r="N34" s="642"/>
    </row>
    <row r="35" spans="1:14" ht="15" thickBot="1">
      <c r="A35" s="634"/>
      <c r="B35" s="635"/>
      <c r="C35" s="643"/>
      <c r="D35" s="644"/>
      <c r="E35" s="644"/>
      <c r="F35" s="644"/>
      <c r="G35" s="644"/>
      <c r="H35" s="644"/>
      <c r="I35" s="644"/>
      <c r="J35" s="644"/>
      <c r="K35" s="644"/>
      <c r="L35" s="644"/>
      <c r="M35" s="644"/>
      <c r="N35" s="645"/>
    </row>
    <row r="36" spans="1:14">
      <c r="A36" s="118"/>
      <c r="B36" s="116"/>
      <c r="C36" s="118"/>
      <c r="D36" s="116"/>
      <c r="E36" s="116"/>
      <c r="F36" s="116"/>
      <c r="G36" s="116"/>
      <c r="H36" s="116"/>
      <c r="I36" s="116"/>
      <c r="J36" s="116"/>
      <c r="K36" s="116"/>
      <c r="L36" s="116"/>
      <c r="M36" s="116"/>
      <c r="N36" s="117"/>
    </row>
    <row r="37" spans="1:14">
      <c r="A37" s="628" t="s">
        <v>468</v>
      </c>
      <c r="B37" s="629"/>
      <c r="C37" s="129" t="s">
        <v>450</v>
      </c>
      <c r="D37" s="289" t="s">
        <v>787</v>
      </c>
      <c r="E37" s="116"/>
      <c r="F37" s="116"/>
      <c r="G37" s="116"/>
      <c r="H37" s="116"/>
      <c r="I37" s="130" t="s">
        <v>477</v>
      </c>
      <c r="J37" s="307" t="s">
        <v>790</v>
      </c>
      <c r="K37" s="116"/>
      <c r="L37" s="116"/>
      <c r="M37" s="116"/>
      <c r="N37" s="117"/>
    </row>
    <row r="38" spans="1:14">
      <c r="A38" s="118"/>
      <c r="B38" s="116"/>
      <c r="C38" s="131"/>
      <c r="D38" s="116"/>
      <c r="E38" s="116"/>
      <c r="F38" s="116"/>
      <c r="G38" s="116"/>
      <c r="H38" s="116"/>
      <c r="I38" s="132"/>
      <c r="J38" s="116"/>
      <c r="K38" s="116"/>
      <c r="L38" s="116"/>
      <c r="M38" s="116"/>
      <c r="N38" s="117"/>
    </row>
    <row r="39" spans="1:14">
      <c r="A39" s="118"/>
      <c r="B39" s="116"/>
      <c r="C39" s="129" t="s">
        <v>476</v>
      </c>
      <c r="D39" s="289" t="s">
        <v>788</v>
      </c>
      <c r="E39" s="116"/>
      <c r="F39" s="116"/>
      <c r="G39" s="116"/>
      <c r="H39" s="116"/>
      <c r="I39" s="130" t="s">
        <v>478</v>
      </c>
      <c r="J39" s="307" t="s">
        <v>791</v>
      </c>
      <c r="K39" s="116"/>
      <c r="L39" s="116"/>
      <c r="M39" s="116"/>
      <c r="N39" s="117"/>
    </row>
    <row r="40" spans="1:14">
      <c r="A40" s="118"/>
      <c r="B40" s="116"/>
      <c r="C40" s="131"/>
      <c r="D40" s="116"/>
      <c r="E40" s="116"/>
      <c r="F40" s="116"/>
      <c r="G40" s="116"/>
      <c r="H40" s="116"/>
      <c r="I40" s="132"/>
      <c r="J40" s="116"/>
      <c r="K40" s="116"/>
      <c r="L40" s="116"/>
      <c r="M40" s="116"/>
      <c r="N40" s="117"/>
    </row>
    <row r="41" spans="1:14">
      <c r="A41" s="118"/>
      <c r="B41" s="116"/>
      <c r="C41" s="129" t="s">
        <v>449</v>
      </c>
      <c r="D41" s="289" t="s">
        <v>789</v>
      </c>
      <c r="E41" s="116"/>
      <c r="F41" s="116"/>
      <c r="G41" s="116"/>
      <c r="H41" s="116"/>
      <c r="I41" s="400" t="s">
        <v>702</v>
      </c>
      <c r="J41" s="307" t="s">
        <v>792</v>
      </c>
      <c r="K41" s="116"/>
      <c r="L41" s="116"/>
      <c r="M41" s="116"/>
      <c r="N41" s="117"/>
    </row>
    <row r="42" spans="1:14" ht="15" thickBot="1">
      <c r="A42" s="122"/>
      <c r="B42" s="120"/>
      <c r="C42" s="122"/>
      <c r="D42" s="120"/>
      <c r="E42" s="120"/>
      <c r="F42" s="120"/>
      <c r="G42" s="120"/>
      <c r="H42" s="120"/>
      <c r="I42" s="120"/>
      <c r="J42" s="120"/>
      <c r="K42" s="120"/>
      <c r="L42" s="120"/>
      <c r="M42" s="120"/>
      <c r="N42" s="121"/>
    </row>
    <row r="43" spans="1:14">
      <c r="A43" s="116"/>
      <c r="B43" s="116"/>
      <c r="C43" s="116"/>
      <c r="D43" s="116"/>
      <c r="E43" s="116"/>
      <c r="F43" s="116"/>
      <c r="G43" s="116"/>
      <c r="H43" s="116"/>
      <c r="I43" s="116"/>
      <c r="J43" s="116"/>
      <c r="K43" s="116"/>
      <c r="L43" s="116"/>
      <c r="M43" s="116"/>
      <c r="N43" s="116"/>
    </row>
    <row r="45" spans="1:14">
      <c r="A45" s="114" t="s">
        <v>495</v>
      </c>
    </row>
    <row r="47" spans="1:14">
      <c r="D47" s="670" t="str">
        <f>入力シート!C3</f>
        <v>令和5年5月18日</v>
      </c>
      <c r="E47" s="670"/>
      <c r="F47" s="670"/>
      <c r="G47" s="670"/>
    </row>
    <row r="48" spans="1:14">
      <c r="D48" s="133"/>
      <c r="E48" s="133"/>
      <c r="F48" s="133"/>
      <c r="G48" s="133"/>
    </row>
    <row r="49" spans="1:14">
      <c r="D49" s="133"/>
      <c r="E49" s="133"/>
      <c r="F49" s="133"/>
      <c r="G49" s="133"/>
    </row>
    <row r="50" spans="1:14" ht="21">
      <c r="D50" s="133"/>
      <c r="E50" s="133"/>
      <c r="F50" s="134" t="s">
        <v>479</v>
      </c>
      <c r="G50" s="133"/>
      <c r="H50" s="636">
        <f>入力シート!C8</f>
        <v>0</v>
      </c>
      <c r="I50" s="636"/>
      <c r="J50" s="636"/>
      <c r="K50" s="636">
        <f>入力シート!C10</f>
        <v>0</v>
      </c>
      <c r="L50" s="636"/>
    </row>
    <row r="51" spans="1:14" ht="14.25" customHeight="1">
      <c r="D51" s="133"/>
      <c r="E51" s="133"/>
      <c r="F51" s="134"/>
      <c r="G51" s="133"/>
      <c r="I51" s="135"/>
      <c r="J51" s="135"/>
      <c r="K51" s="136"/>
      <c r="L51" s="136"/>
    </row>
    <row r="52" spans="1:14">
      <c r="A52" s="137"/>
    </row>
    <row r="53" spans="1:14">
      <c r="A53" s="289" t="s">
        <v>916</v>
      </c>
      <c r="K53" s="157"/>
      <c r="L53" s="157"/>
      <c r="M53" s="138"/>
    </row>
    <row r="57" spans="1:14">
      <c r="A57" s="289" t="s">
        <v>793</v>
      </c>
      <c r="B57" s="289"/>
      <c r="C57" s="289"/>
      <c r="D57" s="289"/>
      <c r="E57" s="289"/>
      <c r="F57" s="289"/>
      <c r="G57" s="289"/>
      <c r="H57" s="289"/>
      <c r="I57" s="289"/>
      <c r="J57" s="289"/>
      <c r="K57" s="289"/>
      <c r="L57" s="289"/>
      <c r="M57" s="289"/>
      <c r="N57" s="289"/>
    </row>
    <row r="58" spans="1:14">
      <c r="A58" s="289"/>
      <c r="B58" s="289"/>
      <c r="C58" s="289"/>
      <c r="D58" s="289"/>
      <c r="E58" s="289"/>
      <c r="F58" s="289"/>
      <c r="G58" s="289"/>
      <c r="H58" s="289"/>
      <c r="I58" s="289"/>
      <c r="J58" s="289"/>
      <c r="K58" s="289"/>
      <c r="L58" s="289"/>
      <c r="M58" s="289"/>
      <c r="N58" s="289"/>
    </row>
    <row r="59" spans="1:14">
      <c r="A59" s="289" t="s">
        <v>794</v>
      </c>
      <c r="B59" s="289"/>
      <c r="C59" s="289"/>
      <c r="D59" s="289"/>
      <c r="E59" s="289"/>
      <c r="F59" s="289"/>
      <c r="G59" s="289"/>
      <c r="H59" s="289"/>
      <c r="I59" s="289"/>
      <c r="J59" s="289"/>
      <c r="K59" s="289"/>
      <c r="L59" s="289"/>
      <c r="M59" s="289"/>
      <c r="N59" s="289"/>
    </row>
    <row r="60" spans="1:14">
      <c r="A60" s="289"/>
      <c r="B60" s="289"/>
      <c r="C60" s="289"/>
      <c r="D60" s="289"/>
      <c r="E60" s="289"/>
      <c r="F60" s="289"/>
      <c r="G60" s="289"/>
      <c r="H60" s="289"/>
      <c r="I60" s="289"/>
      <c r="J60" s="289"/>
      <c r="K60" s="289"/>
      <c r="L60" s="289"/>
      <c r="M60" s="289"/>
      <c r="N60" s="289"/>
    </row>
    <row r="61" spans="1:14">
      <c r="A61" s="289" t="s">
        <v>917</v>
      </c>
      <c r="B61" s="289"/>
      <c r="C61" s="289"/>
      <c r="D61" s="289"/>
      <c r="E61" s="289"/>
      <c r="F61" s="289"/>
      <c r="G61" s="289"/>
      <c r="H61" s="289"/>
      <c r="I61" s="289"/>
      <c r="J61" s="289"/>
      <c r="K61" s="289"/>
      <c r="L61" s="289"/>
      <c r="M61" s="289"/>
      <c r="N61" s="289"/>
    </row>
    <row r="62" spans="1:14">
      <c r="A62" s="289" t="s">
        <v>918</v>
      </c>
      <c r="B62" s="289"/>
      <c r="C62" s="289"/>
      <c r="D62" s="289"/>
      <c r="E62" s="289"/>
      <c r="F62" s="289"/>
      <c r="G62" s="289"/>
      <c r="H62" s="289"/>
      <c r="I62" s="289"/>
      <c r="J62" s="289"/>
      <c r="K62" s="289"/>
      <c r="L62" s="289"/>
      <c r="M62" s="289"/>
      <c r="N62" s="289"/>
    </row>
    <row r="63" spans="1:14">
      <c r="A63" s="289"/>
      <c r="B63" s="289"/>
      <c r="C63" s="289"/>
      <c r="D63" s="289"/>
      <c r="E63" s="289"/>
      <c r="F63" s="289"/>
      <c r="G63" s="289"/>
      <c r="H63" s="289"/>
      <c r="I63" s="289"/>
      <c r="J63" s="289"/>
      <c r="K63" s="289"/>
      <c r="L63" s="289"/>
      <c r="M63" s="289"/>
      <c r="N63" s="289"/>
    </row>
    <row r="64" spans="1:14">
      <c r="A64" s="289" t="s">
        <v>726</v>
      </c>
      <c r="B64" s="289"/>
      <c r="C64" s="289"/>
      <c r="D64" s="289"/>
      <c r="E64" s="289"/>
      <c r="F64" s="289"/>
      <c r="G64" s="289"/>
      <c r="H64" s="289"/>
      <c r="I64" s="289"/>
      <c r="J64" s="289"/>
      <c r="K64" s="289"/>
      <c r="L64" s="289"/>
      <c r="M64" s="289"/>
      <c r="N64" s="289"/>
    </row>
    <row r="65" spans="1:14">
      <c r="A65" s="289" t="s">
        <v>727</v>
      </c>
      <c r="B65" s="289"/>
      <c r="C65" s="289"/>
      <c r="D65" s="289"/>
      <c r="E65" s="289"/>
      <c r="F65" s="289"/>
      <c r="G65" s="289"/>
      <c r="H65" s="289"/>
      <c r="I65" s="289"/>
      <c r="J65" s="289"/>
      <c r="K65" s="289"/>
      <c r="L65" s="289"/>
      <c r="M65" s="289"/>
      <c r="N65" s="289"/>
    </row>
    <row r="66" spans="1:14">
      <c r="A66" s="289" t="s">
        <v>728</v>
      </c>
      <c r="B66" s="289"/>
      <c r="C66" s="289"/>
      <c r="D66" s="289"/>
      <c r="E66" s="289"/>
      <c r="F66" s="289"/>
      <c r="G66" s="289"/>
      <c r="H66" s="289"/>
      <c r="I66" s="289"/>
      <c r="J66" s="289"/>
      <c r="K66" s="289"/>
      <c r="L66" s="289"/>
      <c r="M66" s="289"/>
      <c r="N66" s="289"/>
    </row>
    <row r="67" spans="1:14">
      <c r="A67" s="289"/>
      <c r="B67" s="289"/>
      <c r="C67" s="289"/>
      <c r="D67" s="289"/>
      <c r="E67" s="289"/>
      <c r="F67" s="289"/>
      <c r="G67" s="289"/>
      <c r="H67" s="289"/>
      <c r="I67" s="289"/>
      <c r="J67" s="289"/>
      <c r="K67" s="289"/>
      <c r="L67" s="289"/>
      <c r="M67" s="289"/>
      <c r="N67" s="289"/>
    </row>
    <row r="68" spans="1:14">
      <c r="A68" s="289" t="s">
        <v>795</v>
      </c>
      <c r="B68" s="289"/>
      <c r="C68" s="289"/>
      <c r="D68" s="289"/>
      <c r="E68" s="289"/>
      <c r="F68" s="289"/>
      <c r="G68" s="289"/>
      <c r="H68" s="289"/>
      <c r="I68" s="289"/>
      <c r="J68" s="289"/>
      <c r="K68" s="289"/>
      <c r="L68" s="289"/>
      <c r="M68" s="289"/>
      <c r="N68" s="289"/>
    </row>
    <row r="69" spans="1:14">
      <c r="A69" s="289"/>
      <c r="B69" s="289"/>
      <c r="C69" s="289"/>
      <c r="D69" s="289"/>
      <c r="E69" s="289"/>
      <c r="F69" s="289"/>
      <c r="G69" s="289"/>
      <c r="H69" s="289"/>
      <c r="I69" s="289"/>
      <c r="J69" s="289"/>
      <c r="K69" s="289"/>
      <c r="L69" s="289"/>
      <c r="M69" s="289"/>
      <c r="N69" s="289"/>
    </row>
    <row r="70" spans="1:14">
      <c r="A70" s="289" t="s">
        <v>729</v>
      </c>
      <c r="B70" s="289"/>
      <c r="C70" s="289"/>
      <c r="D70" s="289"/>
      <c r="E70" s="289"/>
      <c r="F70" s="289"/>
      <c r="G70" s="289"/>
      <c r="H70" s="289"/>
      <c r="I70" s="289"/>
      <c r="J70" s="289"/>
      <c r="K70" s="289"/>
      <c r="L70" s="289"/>
      <c r="M70" s="289"/>
      <c r="N70" s="289"/>
    </row>
    <row r="71" spans="1:14">
      <c r="A71" s="289" t="s">
        <v>730</v>
      </c>
      <c r="B71" s="289"/>
      <c r="C71" s="289"/>
      <c r="D71" s="289"/>
      <c r="E71" s="289"/>
      <c r="F71" s="289"/>
      <c r="G71" s="289"/>
      <c r="H71" s="289"/>
      <c r="I71" s="289"/>
      <c r="J71" s="289"/>
      <c r="K71" s="289"/>
      <c r="L71" s="289"/>
      <c r="M71" s="289"/>
      <c r="N71" s="289"/>
    </row>
    <row r="72" spans="1:14">
      <c r="A72" s="289" t="s">
        <v>731</v>
      </c>
      <c r="B72" s="289"/>
      <c r="C72" s="289"/>
      <c r="D72" s="289"/>
      <c r="E72" s="289"/>
      <c r="F72" s="289"/>
      <c r="G72" s="289"/>
      <c r="H72" s="289"/>
      <c r="I72" s="289"/>
      <c r="J72" s="289"/>
      <c r="K72" s="289"/>
      <c r="L72" s="289"/>
      <c r="M72" s="289"/>
      <c r="N72" s="289"/>
    </row>
    <row r="73" spans="1:14">
      <c r="A73" s="289"/>
      <c r="B73" s="289"/>
      <c r="C73" s="289"/>
      <c r="D73" s="289"/>
      <c r="E73" s="289"/>
      <c r="F73" s="289"/>
      <c r="G73" s="289"/>
      <c r="H73" s="289"/>
      <c r="I73" s="289"/>
      <c r="J73" s="289"/>
      <c r="K73" s="289"/>
      <c r="L73" s="289"/>
      <c r="M73" s="289"/>
      <c r="N73" s="289"/>
    </row>
    <row r="74" spans="1:14">
      <c r="A74" s="289" t="s">
        <v>796</v>
      </c>
    </row>
    <row r="75" spans="1:14">
      <c r="A75" s="289" t="s">
        <v>797</v>
      </c>
    </row>
    <row r="76" spans="1:14">
      <c r="A76" s="289" t="s">
        <v>798</v>
      </c>
    </row>
    <row r="77" spans="1:14">
      <c r="A77" s="289" t="s">
        <v>799</v>
      </c>
    </row>
  </sheetData>
  <mergeCells count="28">
    <mergeCell ref="K50:L50"/>
    <mergeCell ref="H50:J50"/>
    <mergeCell ref="C33:N35"/>
    <mergeCell ref="C24:J26"/>
    <mergeCell ref="C27:H29"/>
    <mergeCell ref="J27:N29"/>
    <mergeCell ref="C30:N32"/>
    <mergeCell ref="D47:G47"/>
    <mergeCell ref="A37:B37"/>
    <mergeCell ref="A13:B13"/>
    <mergeCell ref="A16:B16"/>
    <mergeCell ref="A19:B19"/>
    <mergeCell ref="A22:B22"/>
    <mergeCell ref="A25:B25"/>
    <mergeCell ref="A28:B28"/>
    <mergeCell ref="A31:B31"/>
    <mergeCell ref="A33:B35"/>
    <mergeCell ref="E2:F2"/>
    <mergeCell ref="G2:M2"/>
    <mergeCell ref="C18:N20"/>
    <mergeCell ref="C21:N23"/>
    <mergeCell ref="A9:N9"/>
    <mergeCell ref="L15:N17"/>
    <mergeCell ref="C12:F14"/>
    <mergeCell ref="C15:F17"/>
    <mergeCell ref="A6:C6"/>
    <mergeCell ref="G12:J14"/>
    <mergeCell ref="G15:J17"/>
  </mergeCells>
  <phoneticPr fontId="3"/>
  <pageMargins left="0.78740157480314965" right="0.78740157480314965" top="0.78740157480314965" bottom="0.78740157480314965" header="0.51181102362204722" footer="0.51181102362204722"/>
  <pageSetup paperSize="9" scale="96" orientation="portrait" horizontalDpi="200" verticalDpi="200" r:id="rId1"/>
  <headerFooter alignWithMargins="0"/>
  <rowBreaks count="1" manualBreakCount="1">
    <brk id="55" max="1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T41"/>
  <sheetViews>
    <sheetView view="pageBreakPreview" zoomScaleNormal="100" zoomScaleSheetLayoutView="100" workbookViewId="0">
      <selection sqref="A1:O41"/>
    </sheetView>
  </sheetViews>
  <sheetFormatPr defaultColWidth="5.875" defaultRowHeight="14.25"/>
  <cols>
    <col min="1" max="16384" width="5.875" style="289"/>
  </cols>
  <sheetData>
    <row r="1" spans="1:20">
      <c r="O1" s="290" t="s">
        <v>565</v>
      </c>
    </row>
    <row r="2" spans="1:20">
      <c r="A2" s="289" t="s">
        <v>328</v>
      </c>
    </row>
    <row r="3" spans="1:20">
      <c r="A3" s="703"/>
      <c r="B3" s="703"/>
      <c r="C3" s="703"/>
      <c r="D3" s="703"/>
      <c r="E3" s="703"/>
      <c r="F3" s="703"/>
      <c r="G3" s="703"/>
      <c r="H3" s="703"/>
      <c r="I3" s="703"/>
      <c r="J3" s="703"/>
      <c r="K3" s="703"/>
      <c r="L3" s="703"/>
      <c r="M3" s="703"/>
      <c r="N3" s="703"/>
      <c r="O3" s="703"/>
      <c r="P3" s="293"/>
      <c r="Q3" s="293"/>
      <c r="R3" s="293"/>
      <c r="S3" s="293"/>
      <c r="T3" s="293"/>
    </row>
    <row r="4" spans="1:20" ht="28.5">
      <c r="A4" s="675" t="s">
        <v>290</v>
      </c>
      <c r="B4" s="675"/>
      <c r="C4" s="675"/>
      <c r="D4" s="675"/>
      <c r="E4" s="675"/>
      <c r="F4" s="675"/>
      <c r="G4" s="675"/>
      <c r="H4" s="675"/>
      <c r="I4" s="675"/>
      <c r="J4" s="675"/>
      <c r="K4" s="675"/>
      <c r="L4" s="675"/>
      <c r="M4" s="675"/>
      <c r="N4" s="675"/>
      <c r="O4" s="675"/>
    </row>
    <row r="5" spans="1:20" ht="14.25" customHeight="1">
      <c r="A5" s="189"/>
      <c r="B5" s="189"/>
      <c r="C5" s="189"/>
      <c r="D5" s="189"/>
      <c r="E5" s="189"/>
      <c r="F5" s="189"/>
      <c r="G5" s="189"/>
      <c r="H5" s="189"/>
      <c r="I5" s="189"/>
      <c r="J5" s="189"/>
      <c r="K5" s="189"/>
      <c r="L5" s="189"/>
      <c r="M5" s="189"/>
      <c r="N5" s="189"/>
    </row>
    <row r="7" spans="1:20" ht="24" customHeight="1">
      <c r="A7" s="289" t="s">
        <v>982</v>
      </c>
    </row>
    <row r="8" spans="1:20" ht="24" customHeight="1">
      <c r="A8" s="289" t="s">
        <v>1081</v>
      </c>
    </row>
    <row r="9" spans="1:20" ht="24" customHeight="1">
      <c r="A9" s="289" t="s">
        <v>993</v>
      </c>
    </row>
    <row r="10" spans="1:20" ht="14.25" customHeight="1"/>
    <row r="11" spans="1:20" ht="14.25" customHeight="1"/>
    <row r="13" spans="1:20">
      <c r="A13" s="331" t="s">
        <v>990</v>
      </c>
      <c r="B13" s="295"/>
      <c r="C13" s="295"/>
      <c r="D13" s="295"/>
      <c r="E13" s="295"/>
    </row>
    <row r="15" spans="1:20">
      <c r="L15" s="1250"/>
      <c r="M15" s="1250"/>
      <c r="N15" s="1250"/>
    </row>
    <row r="17" spans="1:15">
      <c r="G17" s="289" t="s">
        <v>839</v>
      </c>
      <c r="O17" s="290" t="s">
        <v>496</v>
      </c>
    </row>
    <row r="18" spans="1:15">
      <c r="O18" s="290"/>
    </row>
    <row r="19" spans="1:15">
      <c r="O19" s="290"/>
    </row>
    <row r="20" spans="1:15">
      <c r="O20" s="290"/>
    </row>
    <row r="21" spans="1:15">
      <c r="A21" s="703" t="s">
        <v>572</v>
      </c>
      <c r="B21" s="703"/>
      <c r="C21" s="703"/>
      <c r="D21" s="703"/>
      <c r="E21" s="703"/>
      <c r="F21" s="703"/>
      <c r="G21" s="703"/>
      <c r="H21" s="703"/>
      <c r="I21" s="703"/>
      <c r="J21" s="703"/>
      <c r="K21" s="703"/>
      <c r="L21" s="703"/>
      <c r="M21" s="703"/>
      <c r="N21" s="703"/>
      <c r="O21" s="703"/>
    </row>
    <row r="23" spans="1:15">
      <c r="A23" s="333" t="s">
        <v>734</v>
      </c>
      <c r="B23" s="289" t="str">
        <f>入力シート!C1</f>
        <v>令和5年6月4日執行青森県知事選挙</v>
      </c>
      <c r="K23" s="325"/>
    </row>
    <row r="24" spans="1:15">
      <c r="A24" s="333"/>
      <c r="J24" s="305"/>
      <c r="K24" s="305"/>
    </row>
    <row r="26" spans="1:15">
      <c r="A26" s="289" t="s">
        <v>57</v>
      </c>
      <c r="E26" s="306">
        <f>入力シート!C8</f>
        <v>0</v>
      </c>
      <c r="F26" s="280"/>
      <c r="G26" s="280">
        <f>入力シート!C10</f>
        <v>0</v>
      </c>
      <c r="H26" s="290"/>
    </row>
    <row r="27" spans="1:15">
      <c r="E27" s="306"/>
      <c r="F27" s="280"/>
      <c r="G27" s="280"/>
      <c r="H27" s="290"/>
    </row>
    <row r="29" spans="1:15">
      <c r="A29" s="289" t="s">
        <v>76</v>
      </c>
      <c r="E29" s="1251" t="s">
        <v>289</v>
      </c>
      <c r="F29" s="1251"/>
      <c r="G29" s="1251"/>
      <c r="H29" s="295" t="s">
        <v>73</v>
      </c>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ht="14.25" customHeight="1">
      <c r="A32" s="307"/>
      <c r="B32" s="307"/>
      <c r="C32" s="307"/>
      <c r="D32" s="307"/>
      <c r="E32" s="307"/>
      <c r="F32" s="308"/>
      <c r="G32" s="307"/>
      <c r="H32" s="307"/>
      <c r="I32" s="307"/>
      <c r="J32" s="307"/>
      <c r="K32" s="307"/>
      <c r="L32" s="307"/>
      <c r="M32" s="307"/>
      <c r="N32" s="307"/>
    </row>
    <row r="33" spans="1:8">
      <c r="B33" s="296"/>
      <c r="C33" s="147"/>
      <c r="D33" s="147"/>
      <c r="H33" s="280"/>
    </row>
    <row r="34" spans="1:8">
      <c r="A34" s="289" t="s">
        <v>994</v>
      </c>
      <c r="B34" s="296"/>
      <c r="C34" s="147"/>
      <c r="D34" s="147"/>
      <c r="H34" s="280"/>
    </row>
    <row r="35" spans="1:8">
      <c r="A35" s="289" t="s">
        <v>995</v>
      </c>
      <c r="B35" s="296"/>
      <c r="C35" s="147"/>
      <c r="D35" s="147"/>
    </row>
    <row r="36" spans="1:8">
      <c r="B36" s="296"/>
      <c r="C36" s="147"/>
      <c r="D36" s="147"/>
      <c r="G36" s="280"/>
    </row>
    <row r="37" spans="1:8">
      <c r="A37" s="289" t="s">
        <v>863</v>
      </c>
      <c r="B37" s="296"/>
      <c r="C37" s="147"/>
      <c r="D37" s="147"/>
    </row>
    <row r="38" spans="1:8" ht="16.5" customHeight="1">
      <c r="A38" s="289" t="s">
        <v>864</v>
      </c>
    </row>
    <row r="40" spans="1:8">
      <c r="A40" s="289" t="s">
        <v>865</v>
      </c>
    </row>
    <row r="41" spans="1:8">
      <c r="A41" s="289" t="s">
        <v>866</v>
      </c>
    </row>
  </sheetData>
  <mergeCells count="5">
    <mergeCell ref="L15:N15"/>
    <mergeCell ref="A21:O21"/>
    <mergeCell ref="E29:G29"/>
    <mergeCell ref="A3:O3"/>
    <mergeCell ref="A4:O4"/>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T47"/>
  <sheetViews>
    <sheetView view="pageBreakPreview" zoomScaleNormal="100" zoomScaleSheetLayoutView="100" workbookViewId="0">
      <selection activeCell="P28" sqref="P28"/>
    </sheetView>
  </sheetViews>
  <sheetFormatPr defaultColWidth="5.625" defaultRowHeight="14.25"/>
  <cols>
    <col min="1" max="15" width="5.625" style="289"/>
    <col min="16" max="16" width="9" style="289" customWidth="1"/>
    <col min="17" max="16384" width="5.625" style="289"/>
  </cols>
  <sheetData>
    <row r="1" spans="1:20">
      <c r="P1" s="290" t="s">
        <v>585</v>
      </c>
    </row>
    <row r="3" spans="1:20" ht="28.5">
      <c r="A3" s="675" t="s">
        <v>294</v>
      </c>
      <c r="B3" s="675"/>
      <c r="C3" s="675"/>
      <c r="D3" s="675"/>
      <c r="E3" s="675"/>
      <c r="F3" s="675"/>
      <c r="G3" s="675"/>
      <c r="H3" s="675"/>
      <c r="I3" s="675"/>
      <c r="J3" s="675"/>
      <c r="K3" s="675"/>
      <c r="L3" s="675"/>
      <c r="M3" s="675"/>
      <c r="N3" s="675"/>
      <c r="O3" s="675"/>
      <c r="P3" s="675"/>
      <c r="Q3" s="484"/>
      <c r="R3" s="484"/>
      <c r="S3" s="484"/>
      <c r="T3" s="484"/>
    </row>
    <row r="6" spans="1:20">
      <c r="A6" s="289" t="s">
        <v>295</v>
      </c>
      <c r="M6" s="332"/>
      <c r="N6" s="332"/>
      <c r="O6" s="332"/>
    </row>
    <row r="7" spans="1:20">
      <c r="M7" s="332"/>
      <c r="N7" s="332"/>
      <c r="O7" s="332"/>
    </row>
    <row r="8" spans="1:20">
      <c r="M8" s="332"/>
      <c r="N8" s="332"/>
      <c r="O8" s="332"/>
    </row>
    <row r="9" spans="1:20">
      <c r="B9" s="304" t="s">
        <v>922</v>
      </c>
      <c r="C9" s="304"/>
      <c r="D9" s="304"/>
      <c r="E9" s="303"/>
      <c r="F9" s="303"/>
    </row>
    <row r="10" spans="1:20">
      <c r="B10" s="332"/>
      <c r="C10" s="332"/>
      <c r="D10" s="332"/>
    </row>
    <row r="12" spans="1:20">
      <c r="B12" s="289" t="str">
        <f>入力シート!C1</f>
        <v>令和5年6月4日執行青森県知事選挙</v>
      </c>
      <c r="K12" s="325"/>
      <c r="L12" s="325"/>
    </row>
    <row r="14" spans="1:20">
      <c r="I14" s="290" t="s">
        <v>527</v>
      </c>
      <c r="K14" s="306">
        <f>入力シート!C8</f>
        <v>0</v>
      </c>
      <c r="L14" s="280"/>
      <c r="M14" s="280">
        <f>入力シート!C10</f>
        <v>0</v>
      </c>
    </row>
    <row r="15" spans="1:20">
      <c r="I15" s="290"/>
      <c r="K15" s="306"/>
      <c r="L15" s="280"/>
      <c r="M15" s="280"/>
    </row>
    <row r="16" spans="1:20" ht="14.25" customHeight="1">
      <c r="A16" s="307"/>
      <c r="B16" s="307"/>
      <c r="C16" s="307"/>
      <c r="D16" s="307"/>
      <c r="E16" s="307"/>
      <c r="F16" s="307"/>
      <c r="G16" s="308"/>
      <c r="H16" s="307"/>
      <c r="I16" s="307"/>
      <c r="J16" s="307"/>
      <c r="K16" s="307"/>
      <c r="L16" s="307"/>
      <c r="M16" s="307"/>
      <c r="N16" s="307"/>
      <c r="O16" s="307"/>
    </row>
    <row r="17" spans="1:16" ht="14.25" customHeight="1">
      <c r="A17" s="618" t="s">
        <v>572</v>
      </c>
      <c r="B17" s="618"/>
      <c r="C17" s="618"/>
      <c r="D17" s="618"/>
      <c r="E17" s="618"/>
      <c r="F17" s="618"/>
      <c r="G17" s="618"/>
      <c r="H17" s="618"/>
      <c r="I17" s="618"/>
      <c r="J17" s="618"/>
      <c r="K17" s="618"/>
      <c r="L17" s="618"/>
      <c r="M17" s="618"/>
      <c r="N17" s="618"/>
      <c r="O17" s="618"/>
      <c r="P17" s="618"/>
    </row>
    <row r="18" spans="1:16" ht="14.25" customHeight="1">
      <c r="A18" s="309"/>
      <c r="B18" s="309"/>
      <c r="C18" s="309"/>
      <c r="D18" s="309"/>
      <c r="E18" s="309"/>
      <c r="F18" s="309"/>
      <c r="G18" s="309"/>
      <c r="H18" s="309"/>
      <c r="I18" s="309"/>
      <c r="J18" s="309"/>
      <c r="K18" s="309"/>
      <c r="L18" s="309"/>
      <c r="M18" s="309"/>
      <c r="N18" s="309"/>
      <c r="O18" s="309"/>
    </row>
    <row r="19" spans="1:16" ht="28.5" customHeight="1">
      <c r="A19" s="1252" t="s">
        <v>296</v>
      </c>
      <c r="B19" s="1253"/>
      <c r="C19" s="1253"/>
      <c r="D19" s="1253"/>
      <c r="E19" s="1254"/>
      <c r="F19" s="1056"/>
      <c r="G19" s="1057"/>
      <c r="H19" s="1057"/>
      <c r="I19" s="1057"/>
      <c r="J19" s="1057"/>
      <c r="K19" s="1057"/>
      <c r="L19" s="1057"/>
      <c r="M19" s="1057"/>
      <c r="N19" s="1057"/>
      <c r="O19" s="1057"/>
      <c r="P19" s="334"/>
    </row>
    <row r="20" spans="1:16" ht="28.5" customHeight="1">
      <c r="A20" s="1255" t="s">
        <v>79</v>
      </c>
      <c r="B20" s="1256"/>
      <c r="C20" s="1256"/>
      <c r="D20" s="1256"/>
      <c r="E20" s="1257"/>
      <c r="F20" s="1059"/>
      <c r="G20" s="1060"/>
      <c r="H20" s="1060"/>
      <c r="I20" s="1060"/>
      <c r="J20" s="1060"/>
      <c r="K20" s="1060"/>
      <c r="L20" s="1060"/>
      <c r="M20" s="1060"/>
      <c r="N20" s="1060"/>
      <c r="O20" s="1060"/>
      <c r="P20" s="335"/>
    </row>
    <row r="21" spans="1:16" ht="28.5" customHeight="1">
      <c r="A21" s="1258" t="s">
        <v>80</v>
      </c>
      <c r="B21" s="1259"/>
      <c r="C21" s="1259"/>
      <c r="D21" s="1259"/>
      <c r="E21" s="1260"/>
      <c r="F21" s="1062"/>
      <c r="G21" s="1063"/>
      <c r="H21" s="1063"/>
      <c r="I21" s="1063"/>
      <c r="J21" s="1063"/>
      <c r="K21" s="1063"/>
      <c r="L21" s="1063"/>
      <c r="M21" s="1063"/>
      <c r="N21" s="1063"/>
      <c r="O21" s="1063"/>
      <c r="P21" s="336"/>
    </row>
    <row r="22" spans="1:16" ht="28.5" customHeight="1">
      <c r="A22" s="1270" t="s">
        <v>72</v>
      </c>
      <c r="B22" s="724"/>
      <c r="C22" s="724"/>
      <c r="D22" s="724"/>
      <c r="E22" s="725"/>
      <c r="F22" s="1263"/>
      <c r="G22" s="1264"/>
      <c r="H22" s="1264"/>
      <c r="I22" s="1264"/>
      <c r="J22" s="1264"/>
      <c r="K22" s="1264"/>
      <c r="L22" s="1264"/>
      <c r="M22" s="1264"/>
      <c r="N22" s="1264"/>
      <c r="O22" s="1264"/>
      <c r="P22" s="232" t="s">
        <v>73</v>
      </c>
    </row>
    <row r="23" spans="1:16" ht="28.5" customHeight="1">
      <c r="A23" s="1270" t="s">
        <v>81</v>
      </c>
      <c r="B23" s="724"/>
      <c r="C23" s="724"/>
      <c r="D23" s="724"/>
      <c r="E23" s="725"/>
      <c r="F23" s="1261"/>
      <c r="G23" s="1262"/>
      <c r="H23" s="1262"/>
      <c r="I23" s="1262"/>
      <c r="J23" s="1262"/>
      <c r="K23" s="1262"/>
      <c r="L23" s="1262"/>
      <c r="M23" s="1262"/>
      <c r="N23" s="1262"/>
      <c r="O23" s="1262"/>
      <c r="P23" s="208" t="s">
        <v>2</v>
      </c>
    </row>
    <row r="24" spans="1:16" ht="28.5" customHeight="1">
      <c r="A24" s="1267" t="s">
        <v>666</v>
      </c>
      <c r="B24" s="1268"/>
      <c r="C24" s="1268"/>
      <c r="D24" s="1268"/>
      <c r="E24" s="1269"/>
      <c r="F24" s="1265"/>
      <c r="G24" s="1266"/>
      <c r="H24" s="1266"/>
      <c r="I24" s="1266"/>
      <c r="J24" s="1266"/>
      <c r="K24" s="1266"/>
      <c r="L24" s="1266"/>
      <c r="M24" s="1266"/>
      <c r="N24" s="1266"/>
      <c r="O24" s="1266"/>
      <c r="P24" s="249"/>
    </row>
    <row r="25" spans="1:16" ht="21" customHeight="1">
      <c r="A25" s="236"/>
      <c r="B25" s="236"/>
      <c r="C25" s="236"/>
      <c r="D25" s="236"/>
      <c r="E25" s="236"/>
      <c r="F25" s="236"/>
      <c r="G25" s="236"/>
      <c r="H25" s="236"/>
      <c r="I25" s="236"/>
      <c r="J25" s="236"/>
      <c r="K25" s="236"/>
      <c r="L25" s="236"/>
      <c r="M25" s="236"/>
      <c r="N25" s="236"/>
      <c r="O25" s="236"/>
      <c r="P25" s="236"/>
    </row>
    <row r="26" spans="1:16">
      <c r="A26" s="289" t="s">
        <v>297</v>
      </c>
      <c r="B26" s="216"/>
      <c r="C26" s="216"/>
      <c r="D26" s="216"/>
      <c r="E26" s="216"/>
      <c r="F26" s="216"/>
      <c r="G26" s="216"/>
      <c r="H26" s="216"/>
      <c r="I26" s="216"/>
      <c r="J26" s="216"/>
      <c r="K26" s="216"/>
      <c r="L26" s="216"/>
      <c r="M26" s="216"/>
      <c r="N26" s="216"/>
      <c r="O26" s="216"/>
      <c r="P26" s="216"/>
    </row>
    <row r="27" spans="1:16">
      <c r="A27" s="289" t="s">
        <v>783</v>
      </c>
    </row>
    <row r="28" spans="1:16">
      <c r="A28" s="289" t="s">
        <v>299</v>
      </c>
    </row>
    <row r="29" spans="1:16">
      <c r="A29" s="289" t="s">
        <v>298</v>
      </c>
    </row>
    <row r="30" spans="1:16">
      <c r="A30" s="289" t="s">
        <v>300</v>
      </c>
    </row>
    <row r="31" spans="1:16">
      <c r="A31" s="289" t="s">
        <v>301</v>
      </c>
    </row>
    <row r="32" spans="1:16">
      <c r="A32" s="289" t="s">
        <v>291</v>
      </c>
    </row>
    <row r="33" spans="1:10">
      <c r="A33" s="289" t="s">
        <v>292</v>
      </c>
    </row>
    <row r="34" spans="1:10">
      <c r="A34" s="289" t="s">
        <v>779</v>
      </c>
    </row>
    <row r="35" spans="1:10">
      <c r="A35" s="289" t="s">
        <v>83</v>
      </c>
    </row>
    <row r="36" spans="1:10">
      <c r="A36" s="289" t="s">
        <v>302</v>
      </c>
    </row>
    <row r="38" spans="1:10">
      <c r="C38" s="289" t="s">
        <v>867</v>
      </c>
    </row>
    <row r="41" spans="1:10">
      <c r="B41" s="289" t="s">
        <v>303</v>
      </c>
    </row>
    <row r="43" spans="1:10">
      <c r="C43" s="307" t="s">
        <v>868</v>
      </c>
      <c r="D43" s="307"/>
      <c r="E43" s="307"/>
      <c r="F43" s="307"/>
      <c r="G43" s="307"/>
      <c r="H43" s="307"/>
      <c r="I43" s="307"/>
    </row>
    <row r="44" spans="1:10">
      <c r="C44" s="307"/>
      <c r="D44" s="307"/>
      <c r="E44" s="307"/>
      <c r="F44" s="307"/>
      <c r="G44" s="307"/>
      <c r="H44" s="307"/>
      <c r="I44" s="307"/>
      <c r="J44" s="333" t="s">
        <v>996</v>
      </c>
    </row>
    <row r="45" spans="1:10">
      <c r="E45" s="289" t="s">
        <v>997</v>
      </c>
    </row>
    <row r="47" spans="1:10">
      <c r="B47" s="289" t="s">
        <v>293</v>
      </c>
      <c r="C47" s="280" t="s">
        <v>305</v>
      </c>
    </row>
  </sheetData>
  <mergeCells count="12">
    <mergeCell ref="F23:O23"/>
    <mergeCell ref="F22:O22"/>
    <mergeCell ref="F24:O24"/>
    <mergeCell ref="A24:E24"/>
    <mergeCell ref="A22:E22"/>
    <mergeCell ref="A23:E23"/>
    <mergeCell ref="A3:P3"/>
    <mergeCell ref="A17:P17"/>
    <mergeCell ref="A19:E19"/>
    <mergeCell ref="A20:E20"/>
    <mergeCell ref="A21:E21"/>
    <mergeCell ref="F19:O21"/>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T44"/>
  <sheetViews>
    <sheetView view="pageBreakPreview" zoomScaleNormal="100" zoomScaleSheetLayoutView="100" workbookViewId="0">
      <selection activeCell="W17" sqref="W17"/>
    </sheetView>
  </sheetViews>
  <sheetFormatPr defaultColWidth="5.875" defaultRowHeight="14.25"/>
  <cols>
    <col min="1" max="14" width="5.875" style="289" customWidth="1"/>
    <col min="15" max="15" width="6.75" style="289" customWidth="1"/>
    <col min="16" max="16" width="4.625" style="289" customWidth="1"/>
    <col min="17" max="16384" width="5.875" style="289"/>
  </cols>
  <sheetData>
    <row r="1" spans="1:20">
      <c r="O1" s="290" t="s">
        <v>594</v>
      </c>
    </row>
    <row r="3" spans="1:20" ht="28.5">
      <c r="A3" s="675" t="s">
        <v>18</v>
      </c>
      <c r="B3" s="675"/>
      <c r="C3" s="675"/>
      <c r="D3" s="675"/>
      <c r="E3" s="675"/>
      <c r="F3" s="675"/>
      <c r="G3" s="675"/>
      <c r="H3" s="675"/>
      <c r="I3" s="675"/>
      <c r="J3" s="675"/>
      <c r="K3" s="675"/>
      <c r="L3" s="675"/>
      <c r="M3" s="675"/>
      <c r="N3" s="675"/>
      <c r="O3" s="675"/>
      <c r="P3" s="484"/>
      <c r="Q3" s="484"/>
      <c r="R3" s="484"/>
      <c r="S3" s="484"/>
      <c r="T3" s="484"/>
    </row>
    <row r="4" spans="1:20" ht="21" customHeight="1">
      <c r="A4" s="703" t="s">
        <v>310</v>
      </c>
      <c r="B4" s="703"/>
      <c r="C4" s="703"/>
      <c r="D4" s="703"/>
      <c r="E4" s="703"/>
      <c r="F4" s="703"/>
      <c r="G4" s="703"/>
      <c r="H4" s="703"/>
      <c r="I4" s="703"/>
      <c r="J4" s="703"/>
      <c r="K4" s="703"/>
      <c r="L4" s="703"/>
      <c r="M4" s="703"/>
      <c r="N4" s="703"/>
      <c r="O4" s="703"/>
    </row>
    <row r="5" spans="1:20" ht="21" customHeight="1">
      <c r="K5" s="1098" t="s">
        <v>981</v>
      </c>
      <c r="L5" s="1098"/>
      <c r="M5" s="1098"/>
      <c r="N5" s="1098"/>
      <c r="O5" s="1098"/>
    </row>
    <row r="6" spans="1:20">
      <c r="L6" s="332"/>
      <c r="M6" s="332"/>
      <c r="N6" s="332"/>
    </row>
    <row r="7" spans="1:20" ht="21" customHeight="1">
      <c r="A7" s="289" t="s">
        <v>20</v>
      </c>
      <c r="B7" s="332"/>
      <c r="C7" s="332"/>
      <c r="D7" s="332"/>
    </row>
    <row r="8" spans="1:20">
      <c r="B8" s="332"/>
      <c r="C8" s="332"/>
      <c r="D8" s="332"/>
    </row>
    <row r="9" spans="1:20">
      <c r="B9" s="332"/>
      <c r="C9" s="332"/>
      <c r="D9" s="332"/>
    </row>
    <row r="10" spans="1:20" ht="21" customHeight="1">
      <c r="B10" s="332"/>
      <c r="C10" s="332"/>
      <c r="D10" s="332"/>
      <c r="E10" s="289" t="s">
        <v>261</v>
      </c>
      <c r="I10" s="1274"/>
      <c r="J10" s="1274"/>
      <c r="K10" s="1274"/>
      <c r="L10" s="1274"/>
      <c r="M10" s="1274"/>
      <c r="N10" s="1274"/>
    </row>
    <row r="11" spans="1:20" ht="21" customHeight="1">
      <c r="B11" s="332"/>
      <c r="C11" s="332"/>
      <c r="D11" s="332"/>
      <c r="E11" s="289" t="s">
        <v>306</v>
      </c>
      <c r="I11" s="1274"/>
      <c r="J11" s="1274"/>
      <c r="K11" s="1274"/>
      <c r="L11" s="1274"/>
      <c r="M11" s="1274"/>
      <c r="N11" s="1274"/>
      <c r="O11" s="290"/>
    </row>
    <row r="12" spans="1:20" ht="21" customHeight="1">
      <c r="B12" s="332"/>
      <c r="C12" s="332"/>
      <c r="D12" s="332"/>
      <c r="E12" s="289" t="s">
        <v>307</v>
      </c>
      <c r="G12" s="295"/>
      <c r="H12" s="295"/>
      <c r="I12" s="1274"/>
      <c r="J12" s="1274"/>
      <c r="K12" s="1274"/>
      <c r="L12" s="1274"/>
      <c r="M12" s="1274"/>
      <c r="N12" s="1274"/>
    </row>
    <row r="13" spans="1:20" ht="21" customHeight="1">
      <c r="B13" s="332"/>
      <c r="C13" s="332"/>
      <c r="D13" s="332"/>
      <c r="E13" s="289" t="s">
        <v>21</v>
      </c>
      <c r="G13" s="295"/>
      <c r="H13" s="295"/>
      <c r="I13" s="1275"/>
      <c r="J13" s="1275"/>
      <c r="K13" s="1275"/>
      <c r="L13" s="1275"/>
      <c r="M13" s="1275"/>
      <c r="N13" s="1275"/>
    </row>
    <row r="14" spans="1:20">
      <c r="B14" s="332"/>
      <c r="C14" s="332"/>
      <c r="D14" s="332"/>
    </row>
    <row r="15" spans="1:20">
      <c r="A15" s="289" t="s">
        <v>982</v>
      </c>
      <c r="B15" s="332"/>
      <c r="C15" s="332"/>
      <c r="D15" s="332"/>
    </row>
    <row r="16" spans="1:20">
      <c r="A16" s="289" t="s">
        <v>998</v>
      </c>
      <c r="B16" s="332"/>
      <c r="C16" s="332"/>
      <c r="D16" s="332"/>
    </row>
    <row r="17" spans="1:15">
      <c r="B17" s="332"/>
      <c r="C17" s="332"/>
      <c r="D17" s="332"/>
    </row>
    <row r="18" spans="1:15">
      <c r="A18" s="618" t="s">
        <v>572</v>
      </c>
      <c r="B18" s="618"/>
      <c r="C18" s="618"/>
      <c r="D18" s="618"/>
      <c r="E18" s="618"/>
      <c r="F18" s="618"/>
      <c r="G18" s="618"/>
      <c r="H18" s="618"/>
      <c r="I18" s="618"/>
      <c r="J18" s="618"/>
      <c r="K18" s="618"/>
      <c r="L18" s="618"/>
      <c r="M18" s="618"/>
      <c r="N18" s="618"/>
      <c r="O18" s="618"/>
    </row>
    <row r="19" spans="1:15">
      <c r="B19" s="332"/>
      <c r="C19" s="332"/>
      <c r="D19" s="332"/>
    </row>
    <row r="20" spans="1:15" ht="26.25" customHeight="1">
      <c r="A20" s="289" t="s">
        <v>23</v>
      </c>
      <c r="B20" s="332"/>
      <c r="C20" s="332"/>
      <c r="D20" s="1279">
        <f>公営１２内訳!Q13</f>
        <v>0</v>
      </c>
      <c r="E20" s="1279"/>
      <c r="F20" s="1279"/>
      <c r="G20" s="146" t="s">
        <v>2</v>
      </c>
    </row>
    <row r="21" spans="1:15">
      <c r="B21" s="332"/>
      <c r="C21" s="332"/>
      <c r="D21" s="332"/>
    </row>
    <row r="22" spans="1:15" ht="21" customHeight="1">
      <c r="A22" s="289" t="s">
        <v>24</v>
      </c>
      <c r="B22" s="332"/>
      <c r="C22" s="332"/>
      <c r="D22" s="332"/>
    </row>
    <row r="23" spans="1:15" ht="21" customHeight="1">
      <c r="A23" s="289" t="s">
        <v>25</v>
      </c>
      <c r="B23" s="332"/>
      <c r="C23" s="332"/>
      <c r="D23" s="332"/>
    </row>
    <row r="25" spans="1:15" ht="21" customHeight="1">
      <c r="A25" s="333" t="s">
        <v>308</v>
      </c>
      <c r="B25" s="289" t="str">
        <f>入力シート!C1</f>
        <v>令和5年6月4日執行青森県知事選挙</v>
      </c>
      <c r="K25" s="305"/>
    </row>
    <row r="27" spans="1:15" ht="21" customHeight="1">
      <c r="A27" s="289" t="s">
        <v>26</v>
      </c>
      <c r="E27" s="306">
        <f>入力シート!C8</f>
        <v>0</v>
      </c>
      <c r="F27" s="280"/>
      <c r="G27" s="280">
        <f>入力シート!C10</f>
        <v>0</v>
      </c>
    </row>
    <row r="28" spans="1:15" ht="14.25" customHeight="1">
      <c r="A28" s="307"/>
      <c r="B28" s="307"/>
      <c r="C28" s="307"/>
      <c r="D28" s="307"/>
      <c r="E28" s="307"/>
      <c r="F28" s="308"/>
      <c r="G28" s="307"/>
      <c r="H28" s="307"/>
      <c r="I28" s="307"/>
      <c r="J28" s="307"/>
      <c r="K28" s="307"/>
      <c r="L28" s="307"/>
      <c r="M28" s="307"/>
      <c r="N28" s="307"/>
    </row>
    <row r="29" spans="1:15" ht="21" customHeight="1">
      <c r="A29" s="307" t="s">
        <v>253</v>
      </c>
      <c r="B29" s="307"/>
      <c r="C29" s="307"/>
      <c r="D29" s="307"/>
      <c r="E29" s="218"/>
      <c r="F29" s="337"/>
      <c r="G29" s="311"/>
      <c r="H29" s="311"/>
      <c r="I29" s="218"/>
      <c r="J29" s="311"/>
      <c r="K29" s="311"/>
      <c r="L29" s="307"/>
      <c r="M29" s="307"/>
      <c r="N29" s="307"/>
    </row>
    <row r="30" spans="1:15" ht="24" customHeight="1">
      <c r="A30" s="307"/>
      <c r="B30" s="1245" t="s">
        <v>254</v>
      </c>
      <c r="C30" s="1248"/>
      <c r="D30" s="1249"/>
      <c r="E30" s="1286"/>
      <c r="F30" s="1287"/>
      <c r="G30" s="1287"/>
      <c r="H30" s="1288"/>
      <c r="I30" s="1292" t="s">
        <v>258</v>
      </c>
      <c r="J30" s="1293"/>
      <c r="K30" s="1286"/>
      <c r="L30" s="1287"/>
      <c r="M30" s="1287"/>
      <c r="N30" s="1288"/>
    </row>
    <row r="31" spans="1:15" ht="24" customHeight="1">
      <c r="A31" s="307"/>
      <c r="B31" s="1245" t="s">
        <v>255</v>
      </c>
      <c r="C31" s="1248"/>
      <c r="D31" s="1249"/>
      <c r="E31" s="1289"/>
      <c r="F31" s="1290"/>
      <c r="G31" s="1290"/>
      <c r="H31" s="1291"/>
      <c r="I31" s="1292" t="s">
        <v>259</v>
      </c>
      <c r="J31" s="1293"/>
      <c r="K31" s="1289"/>
      <c r="L31" s="1290"/>
      <c r="M31" s="1290"/>
      <c r="N31" s="1291"/>
    </row>
    <row r="32" spans="1:15" ht="24" customHeight="1">
      <c r="A32" s="307"/>
      <c r="B32" s="1245" t="s">
        <v>256</v>
      </c>
      <c r="C32" s="1248"/>
      <c r="D32" s="1249"/>
      <c r="E32" s="1286"/>
      <c r="F32" s="1287"/>
      <c r="G32" s="1287"/>
      <c r="H32" s="1288"/>
      <c r="I32" s="1292" t="s">
        <v>260</v>
      </c>
      <c r="J32" s="1293"/>
      <c r="K32" s="1289"/>
      <c r="L32" s="1290"/>
      <c r="M32" s="1290"/>
      <c r="N32" s="1291"/>
    </row>
    <row r="33" spans="1:15" ht="24" customHeight="1">
      <c r="A33" s="307"/>
      <c r="B33" s="1271" t="s">
        <v>309</v>
      </c>
      <c r="C33" s="1272"/>
      <c r="D33" s="1273"/>
      <c r="E33" s="1280"/>
      <c r="F33" s="1281"/>
      <c r="G33" s="1281"/>
      <c r="H33" s="1281"/>
      <c r="I33" s="1281"/>
      <c r="J33" s="1281"/>
      <c r="K33" s="1281"/>
      <c r="L33" s="1281"/>
      <c r="M33" s="1281"/>
      <c r="N33" s="1282"/>
    </row>
    <row r="34" spans="1:15" ht="24" customHeight="1">
      <c r="A34" s="307"/>
      <c r="B34" s="1276" t="s">
        <v>257</v>
      </c>
      <c r="C34" s="1277"/>
      <c r="D34" s="1278"/>
      <c r="E34" s="1283"/>
      <c r="F34" s="1284"/>
      <c r="G34" s="1284"/>
      <c r="H34" s="1284"/>
      <c r="I34" s="1284"/>
      <c r="J34" s="1284"/>
      <c r="K34" s="1284"/>
      <c r="L34" s="1284"/>
      <c r="M34" s="1284"/>
      <c r="N34" s="1285"/>
    </row>
    <row r="35" spans="1:15" ht="21" customHeight="1">
      <c r="A35" s="307"/>
      <c r="B35" s="307"/>
      <c r="C35" s="307"/>
      <c r="D35" s="307"/>
      <c r="E35" s="218"/>
      <c r="F35" s="337"/>
      <c r="G35" s="311"/>
      <c r="H35" s="311"/>
      <c r="I35" s="311"/>
      <c r="J35" s="311"/>
      <c r="K35" s="311"/>
      <c r="L35" s="307"/>
      <c r="M35" s="307"/>
      <c r="N35" s="307"/>
    </row>
    <row r="36" spans="1:15" ht="21" customHeight="1">
      <c r="A36" s="307" t="s">
        <v>999</v>
      </c>
      <c r="B36" s="116"/>
      <c r="C36" s="116"/>
      <c r="D36" s="116"/>
      <c r="E36" s="116"/>
      <c r="F36" s="193"/>
      <c r="G36" s="116"/>
      <c r="H36" s="116"/>
      <c r="I36" s="116"/>
      <c r="J36" s="116"/>
      <c r="K36" s="116"/>
      <c r="L36" s="116"/>
      <c r="M36" s="116"/>
      <c r="N36" s="116"/>
      <c r="O36" s="114"/>
    </row>
    <row r="37" spans="1:15" ht="14.25" customHeight="1">
      <c r="A37" s="289" t="s">
        <v>1000</v>
      </c>
      <c r="B37" s="116"/>
      <c r="C37" s="116"/>
      <c r="D37" s="116"/>
      <c r="E37" s="116"/>
      <c r="F37" s="193"/>
      <c r="G37" s="116"/>
      <c r="H37" s="116"/>
      <c r="I37" s="116"/>
      <c r="J37" s="116"/>
      <c r="K37" s="116"/>
      <c r="L37" s="116"/>
      <c r="M37" s="116"/>
      <c r="N37" s="116"/>
      <c r="O37" s="114"/>
    </row>
    <row r="38" spans="1:15" ht="21" customHeight="1">
      <c r="A38" s="289" t="s">
        <v>1001</v>
      </c>
      <c r="B38" s="516"/>
      <c r="C38" s="516"/>
      <c r="D38" s="516"/>
      <c r="E38" s="516"/>
      <c r="F38" s="516"/>
      <c r="G38" s="516"/>
      <c r="H38" s="516"/>
      <c r="I38" s="516"/>
      <c r="J38" s="516"/>
      <c r="K38" s="516"/>
      <c r="L38" s="516"/>
      <c r="M38" s="516"/>
      <c r="N38" s="516"/>
      <c r="O38" s="516"/>
    </row>
    <row r="39" spans="1:15" ht="21" customHeight="1">
      <c r="A39" s="289" t="s">
        <v>737</v>
      </c>
      <c r="B39" s="114"/>
      <c r="C39" s="114"/>
      <c r="D39" s="114"/>
      <c r="E39" s="114"/>
      <c r="F39" s="114"/>
      <c r="G39" s="114"/>
      <c r="H39" s="114"/>
      <c r="I39" s="114"/>
      <c r="J39" s="114"/>
      <c r="K39" s="114"/>
      <c r="L39" s="114"/>
      <c r="M39" s="114"/>
      <c r="N39" s="114"/>
      <c r="O39" s="114"/>
    </row>
    <row r="40" spans="1:15">
      <c r="A40" s="307" t="s">
        <v>1002</v>
      </c>
      <c r="B40" s="114"/>
      <c r="C40" s="114"/>
      <c r="D40" s="114"/>
      <c r="E40" s="114"/>
      <c r="F40" s="114"/>
      <c r="G40" s="114"/>
      <c r="H40" s="114"/>
      <c r="I40" s="114"/>
      <c r="J40" s="114"/>
      <c r="K40" s="114"/>
      <c r="L40" s="114"/>
      <c r="M40" s="114"/>
      <c r="N40" s="114"/>
      <c r="O40" s="114"/>
    </row>
    <row r="41" spans="1:15">
      <c r="A41" s="289" t="s">
        <v>828</v>
      </c>
      <c r="B41" s="114"/>
      <c r="C41" s="114"/>
      <c r="D41" s="114"/>
      <c r="E41" s="114"/>
      <c r="F41" s="114"/>
      <c r="G41" s="114"/>
      <c r="H41" s="114"/>
      <c r="I41" s="114"/>
      <c r="J41" s="114"/>
      <c r="K41" s="114"/>
      <c r="L41" s="114"/>
      <c r="M41" s="114"/>
      <c r="N41" s="114"/>
      <c r="O41" s="114"/>
    </row>
    <row r="42" spans="1:15">
      <c r="A42" s="289" t="s">
        <v>829</v>
      </c>
      <c r="B42" s="114"/>
      <c r="C42" s="114"/>
      <c r="D42" s="114"/>
      <c r="E42" s="114"/>
      <c r="F42" s="114"/>
      <c r="G42" s="114"/>
      <c r="H42" s="114"/>
      <c r="I42" s="114"/>
      <c r="J42" s="114"/>
      <c r="K42" s="114"/>
      <c r="L42" s="114"/>
      <c r="M42" s="114"/>
      <c r="N42" s="114"/>
      <c r="O42" s="114"/>
    </row>
    <row r="43" spans="1:15">
      <c r="A43" s="289" t="s">
        <v>830</v>
      </c>
      <c r="B43" s="114"/>
      <c r="C43" s="114"/>
      <c r="D43" s="114"/>
      <c r="E43" s="114"/>
      <c r="F43" s="114"/>
      <c r="G43" s="114"/>
      <c r="H43" s="114"/>
      <c r="I43" s="114"/>
      <c r="J43" s="114"/>
      <c r="K43" s="114"/>
      <c r="L43" s="114"/>
      <c r="M43" s="114"/>
      <c r="N43" s="114"/>
      <c r="O43" s="114"/>
    </row>
    <row r="44" spans="1:15">
      <c r="A44" s="289" t="s">
        <v>831</v>
      </c>
      <c r="B44" s="114"/>
      <c r="C44" s="114"/>
      <c r="D44" s="114"/>
      <c r="E44" s="114"/>
      <c r="F44" s="114"/>
      <c r="G44" s="114"/>
      <c r="H44" s="114"/>
      <c r="I44" s="114"/>
      <c r="J44" s="114"/>
      <c r="K44" s="114"/>
      <c r="L44" s="114"/>
      <c r="M44" s="114"/>
      <c r="N44" s="114"/>
      <c r="O44" s="114"/>
    </row>
  </sheetData>
  <mergeCells count="23">
    <mergeCell ref="B34:D34"/>
    <mergeCell ref="D20:F20"/>
    <mergeCell ref="B30:D30"/>
    <mergeCell ref="E33:N33"/>
    <mergeCell ref="E34:N34"/>
    <mergeCell ref="K30:N30"/>
    <mergeCell ref="K31:N31"/>
    <mergeCell ref="K32:N32"/>
    <mergeCell ref="E31:H31"/>
    <mergeCell ref="E32:H32"/>
    <mergeCell ref="I31:J31"/>
    <mergeCell ref="I32:J32"/>
    <mergeCell ref="E30:H30"/>
    <mergeCell ref="I30:J30"/>
    <mergeCell ref="B31:D31"/>
    <mergeCell ref="B32:D32"/>
    <mergeCell ref="B33:D33"/>
    <mergeCell ref="A3:O3"/>
    <mergeCell ref="A4:O4"/>
    <mergeCell ref="K5:O5"/>
    <mergeCell ref="A18:O18"/>
    <mergeCell ref="I10:N12"/>
    <mergeCell ref="I13:N13"/>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W30"/>
  <sheetViews>
    <sheetView view="pageBreakPreview" zoomScaleNormal="100" zoomScaleSheetLayoutView="100" workbookViewId="0"/>
  </sheetViews>
  <sheetFormatPr defaultColWidth="5.875" defaultRowHeight="13.5"/>
  <cols>
    <col min="1" max="1" width="5.875" style="216" customWidth="1"/>
    <col min="2" max="2" width="3.5" style="216" bestFit="1" customWidth="1"/>
    <col min="3" max="3" width="7.5" style="216" bestFit="1" customWidth="1"/>
    <col min="4" max="4" width="3.5" style="216" customWidth="1"/>
    <col min="5" max="5" width="7.5" style="216" customWidth="1"/>
    <col min="6" max="6" width="3.5" style="216" bestFit="1" customWidth="1"/>
    <col min="7" max="7" width="5.875" style="216" customWidth="1"/>
    <col min="8" max="8" width="3.5" style="216" bestFit="1" customWidth="1"/>
    <col min="9" max="9" width="5.875" style="216" customWidth="1"/>
    <col min="10" max="10" width="3.5" style="216" bestFit="1" customWidth="1"/>
    <col min="11" max="11" width="7.5" style="216" customWidth="1"/>
    <col min="12" max="12" width="3.5" style="216" bestFit="1" customWidth="1"/>
    <col min="13" max="13" width="5.875" style="216" customWidth="1"/>
    <col min="14" max="14" width="3.5" style="216" customWidth="1"/>
    <col min="15" max="15" width="5.875" style="216" customWidth="1"/>
    <col min="16" max="16" width="3.625" style="216" customWidth="1"/>
    <col min="17" max="17" width="7.5" style="216" customWidth="1"/>
    <col min="18" max="18" width="3.5" style="216" customWidth="1"/>
    <col min="19" max="20" width="5.875" style="216"/>
    <col min="21" max="21" width="20.5" style="216" bestFit="1" customWidth="1"/>
    <col min="22" max="22" width="13.875" style="216" bestFit="1" customWidth="1"/>
    <col min="23" max="23" width="6.5" style="216" bestFit="1" customWidth="1"/>
    <col min="24" max="16384" width="5.875" style="216"/>
  </cols>
  <sheetData>
    <row r="1" spans="1:23" ht="14.25">
      <c r="A1" s="289"/>
      <c r="B1" s="289"/>
      <c r="C1" s="289"/>
      <c r="D1" s="289"/>
      <c r="E1" s="289"/>
      <c r="F1" s="289"/>
      <c r="G1" s="289"/>
      <c r="H1" s="289"/>
      <c r="I1" s="289"/>
      <c r="J1" s="289"/>
      <c r="K1" s="289"/>
      <c r="L1" s="289"/>
      <c r="S1" s="290" t="s">
        <v>1003</v>
      </c>
    </row>
    <row r="2" spans="1:23" ht="14.25">
      <c r="A2" s="289"/>
      <c r="B2" s="289"/>
      <c r="C2" s="289"/>
      <c r="D2" s="289"/>
      <c r="E2" s="289"/>
      <c r="F2" s="289"/>
      <c r="G2" s="289"/>
      <c r="H2" s="289"/>
      <c r="I2" s="289"/>
      <c r="J2" s="289"/>
      <c r="K2" s="289"/>
      <c r="L2" s="289"/>
      <c r="M2" s="289"/>
    </row>
    <row r="3" spans="1:23" ht="39" customHeight="1">
      <c r="A3" s="675" t="s">
        <v>29</v>
      </c>
      <c r="B3" s="675"/>
      <c r="C3" s="675"/>
      <c r="D3" s="675"/>
      <c r="E3" s="675"/>
      <c r="F3" s="675"/>
      <c r="G3" s="675"/>
      <c r="H3" s="675"/>
      <c r="I3" s="675"/>
      <c r="J3" s="675"/>
      <c r="K3" s="675"/>
      <c r="L3" s="675"/>
      <c r="M3" s="675"/>
      <c r="N3" s="675"/>
      <c r="O3" s="675"/>
      <c r="P3" s="675"/>
      <c r="Q3" s="675"/>
      <c r="R3" s="675"/>
      <c r="S3" s="675"/>
      <c r="T3" s="484"/>
    </row>
    <row r="4" spans="1:23">
      <c r="A4" s="907"/>
      <c r="B4" s="907"/>
      <c r="C4" s="907"/>
      <c r="D4" s="907"/>
      <c r="E4" s="907"/>
      <c r="F4" s="907"/>
      <c r="G4" s="907"/>
      <c r="H4" s="907"/>
      <c r="I4" s="907"/>
      <c r="J4" s="907"/>
      <c r="K4" s="907"/>
      <c r="L4" s="907"/>
      <c r="M4" s="907"/>
    </row>
    <row r="5" spans="1:23">
      <c r="A5" s="250"/>
      <c r="B5" s="250"/>
      <c r="C5" s="250"/>
      <c r="D5" s="250"/>
      <c r="E5" s="250"/>
      <c r="F5" s="250"/>
      <c r="G5" s="250"/>
      <c r="H5" s="250"/>
      <c r="I5" s="250"/>
      <c r="J5" s="250"/>
      <c r="K5" s="250"/>
      <c r="L5" s="250"/>
      <c r="M5" s="250"/>
    </row>
    <row r="6" spans="1:23">
      <c r="A6" s="250"/>
      <c r="B6" s="250"/>
      <c r="C6" s="250"/>
      <c r="D6" s="250"/>
      <c r="E6" s="250"/>
      <c r="F6" s="250"/>
      <c r="G6" s="250"/>
      <c r="H6" s="250"/>
      <c r="I6" s="250"/>
      <c r="J6" s="250"/>
      <c r="K6" s="250"/>
      <c r="L6" s="250"/>
      <c r="M6" s="250"/>
    </row>
    <row r="7" spans="1:23" ht="24" customHeight="1">
      <c r="A7" s="1294" t="s">
        <v>81</v>
      </c>
      <c r="B7" s="1294"/>
      <c r="C7" s="1294"/>
      <c r="D7" s="1294"/>
      <c r="E7" s="1294"/>
      <c r="F7" s="1294"/>
      <c r="G7" s="1294" t="s">
        <v>97</v>
      </c>
      <c r="H7" s="1294"/>
      <c r="I7" s="1294"/>
      <c r="J7" s="1294"/>
      <c r="K7" s="1294"/>
      <c r="L7" s="1294"/>
      <c r="M7" s="1294" t="s">
        <v>98</v>
      </c>
      <c r="N7" s="1294"/>
      <c r="O7" s="1294"/>
      <c r="P7" s="1294"/>
      <c r="Q7" s="1294"/>
      <c r="R7" s="1294"/>
      <c r="S7" s="302" t="s">
        <v>666</v>
      </c>
    </row>
    <row r="8" spans="1:23" ht="24" customHeight="1">
      <c r="A8" s="1053" t="s">
        <v>86</v>
      </c>
      <c r="B8" s="1054"/>
      <c r="C8" s="1053" t="s">
        <v>87</v>
      </c>
      <c r="D8" s="1055"/>
      <c r="E8" s="1054" t="s">
        <v>88</v>
      </c>
      <c r="F8" s="1055"/>
      <c r="G8" s="1053" t="s">
        <v>86</v>
      </c>
      <c r="H8" s="1054"/>
      <c r="I8" s="1053" t="s">
        <v>87</v>
      </c>
      <c r="J8" s="1055"/>
      <c r="K8" s="1054" t="s">
        <v>88</v>
      </c>
      <c r="L8" s="1055"/>
      <c r="M8" s="1053" t="s">
        <v>86</v>
      </c>
      <c r="N8" s="1054"/>
      <c r="O8" s="1053" t="s">
        <v>87</v>
      </c>
      <c r="P8" s="1055"/>
      <c r="Q8" s="1054" t="s">
        <v>88</v>
      </c>
      <c r="R8" s="1055"/>
      <c r="S8" s="338"/>
      <c r="V8" s="216" t="s">
        <v>155</v>
      </c>
      <c r="W8" s="216" t="s">
        <v>86</v>
      </c>
    </row>
    <row r="9" spans="1:23" ht="24" customHeight="1">
      <c r="A9" s="253" t="s">
        <v>311</v>
      </c>
      <c r="B9" s="254"/>
      <c r="C9" s="253" t="s">
        <v>312</v>
      </c>
      <c r="D9" s="255"/>
      <c r="E9" s="256" t="s">
        <v>313</v>
      </c>
      <c r="F9" s="255"/>
      <c r="G9" s="253" t="s">
        <v>314</v>
      </c>
      <c r="H9" s="254"/>
      <c r="I9" s="253" t="s">
        <v>315</v>
      </c>
      <c r="J9" s="255"/>
      <c r="K9" s="256" t="s">
        <v>316</v>
      </c>
      <c r="L9" s="255"/>
      <c r="M9" s="253" t="s">
        <v>317</v>
      </c>
      <c r="N9" s="254"/>
      <c r="O9" s="253" t="s">
        <v>318</v>
      </c>
      <c r="P9" s="255"/>
      <c r="Q9" s="256" t="s">
        <v>319</v>
      </c>
      <c r="R9" s="255"/>
      <c r="S9" s="339"/>
      <c r="U9" s="216" t="s">
        <v>156</v>
      </c>
      <c r="V9" s="342">
        <v>50000</v>
      </c>
      <c r="W9" s="343">
        <v>7.73</v>
      </c>
    </row>
    <row r="10" spans="1:23" ht="24" customHeight="1">
      <c r="A10" s="257"/>
      <c r="B10" s="258"/>
      <c r="C10" s="257"/>
      <c r="D10" s="259"/>
      <c r="E10" s="258" t="s">
        <v>320</v>
      </c>
      <c r="F10" s="260"/>
      <c r="G10" s="257"/>
      <c r="H10" s="258"/>
      <c r="I10" s="257"/>
      <c r="J10" s="259"/>
      <c r="K10" s="258" t="s">
        <v>321</v>
      </c>
      <c r="L10" s="260"/>
      <c r="M10" s="257"/>
      <c r="N10" s="258"/>
      <c r="O10" s="257"/>
      <c r="P10" s="259"/>
      <c r="Q10" s="258" t="s">
        <v>322</v>
      </c>
      <c r="R10" s="260"/>
      <c r="S10" s="339"/>
    </row>
    <row r="11" spans="1:23" ht="24" customHeight="1">
      <c r="A11" s="206"/>
      <c r="B11" s="262" t="s">
        <v>2</v>
      </c>
      <c r="C11" s="261"/>
      <c r="D11" s="261" t="s">
        <v>73</v>
      </c>
      <c r="E11" s="263"/>
      <c r="F11" s="262" t="s">
        <v>2</v>
      </c>
      <c r="G11" s="261"/>
      <c r="H11" s="261" t="s">
        <v>2</v>
      </c>
      <c r="I11" s="263"/>
      <c r="J11" s="262" t="s">
        <v>73</v>
      </c>
      <c r="K11" s="261"/>
      <c r="L11" s="261" t="s">
        <v>2</v>
      </c>
      <c r="M11" s="263"/>
      <c r="N11" s="262" t="s">
        <v>2</v>
      </c>
      <c r="O11" s="261"/>
      <c r="P11" s="261" t="s">
        <v>73</v>
      </c>
      <c r="Q11" s="263"/>
      <c r="R11" s="262" t="s">
        <v>2</v>
      </c>
      <c r="S11" s="339"/>
      <c r="U11" s="216" t="s">
        <v>157</v>
      </c>
      <c r="V11" s="342">
        <v>130000</v>
      </c>
      <c r="W11" s="343">
        <f>ROUNDUP((386500+5.18*(V11-50000))/V11,2)</f>
        <v>6.17</v>
      </c>
    </row>
    <row r="12" spans="1:23" ht="12" customHeight="1">
      <c r="A12" s="251"/>
      <c r="B12" s="252"/>
      <c r="C12" s="236"/>
      <c r="D12" s="236"/>
      <c r="E12" s="251"/>
      <c r="F12" s="252"/>
      <c r="G12" s="236"/>
      <c r="H12" s="236"/>
      <c r="I12" s="251"/>
      <c r="J12" s="252"/>
      <c r="K12" s="236"/>
      <c r="L12" s="236"/>
      <c r="M12" s="251"/>
      <c r="N12" s="252"/>
      <c r="O12" s="236"/>
      <c r="P12" s="236"/>
      <c r="Q12" s="251"/>
      <c r="R12" s="252"/>
      <c r="S12" s="339"/>
    </row>
    <row r="13" spans="1:23" ht="24" customHeight="1">
      <c r="A13" s="1297"/>
      <c r="B13" s="1298"/>
      <c r="C13" s="1295"/>
      <c r="D13" s="1296"/>
      <c r="E13" s="1301">
        <f>A13*C13</f>
        <v>0</v>
      </c>
      <c r="F13" s="1302"/>
      <c r="G13" s="1299" t="str">
        <f>IF(C13&lt;=50000,"7.73",ROUNDUP((386500+5.18*(C13-50000))/C13,2))</f>
        <v>7.73</v>
      </c>
      <c r="H13" s="1300"/>
      <c r="I13" s="1307">
        <v>130000</v>
      </c>
      <c r="J13" s="1308"/>
      <c r="K13" s="1301">
        <f>G13*I13</f>
        <v>1004900</v>
      </c>
      <c r="L13" s="1302"/>
      <c r="M13" s="1305">
        <f>IF(ABS(G13)&gt;ABS(A13),ABS(A13),ABS(G13))</f>
        <v>0</v>
      </c>
      <c r="N13" s="1306"/>
      <c r="O13" s="1303">
        <f>IF(C13&gt;I13,I13,C13)</f>
        <v>0</v>
      </c>
      <c r="P13" s="1304"/>
      <c r="Q13" s="1301">
        <f>M13*O13</f>
        <v>0</v>
      </c>
      <c r="R13" s="1302"/>
      <c r="S13" s="339"/>
    </row>
    <row r="14" spans="1:23" ht="12" customHeight="1">
      <c r="A14" s="210"/>
      <c r="B14" s="212"/>
      <c r="C14" s="211"/>
      <c r="D14" s="211"/>
      <c r="E14" s="210"/>
      <c r="F14" s="212"/>
      <c r="G14" s="211"/>
      <c r="H14" s="211"/>
      <c r="I14" s="210"/>
      <c r="J14" s="212"/>
      <c r="K14" s="211"/>
      <c r="L14" s="211"/>
      <c r="M14" s="210"/>
      <c r="N14" s="212"/>
      <c r="O14" s="211"/>
      <c r="P14" s="211"/>
      <c r="Q14" s="210"/>
      <c r="R14" s="212"/>
      <c r="S14" s="340"/>
    </row>
    <row r="17" spans="1:13">
      <c r="A17" s="216" t="s">
        <v>1004</v>
      </c>
    </row>
    <row r="18" spans="1:13">
      <c r="A18" s="216" t="s">
        <v>1005</v>
      </c>
      <c r="M18" s="216" t="s">
        <v>869</v>
      </c>
    </row>
    <row r="20" spans="1:13">
      <c r="A20" s="216" t="s">
        <v>1006</v>
      </c>
    </row>
    <row r="22" spans="1:13">
      <c r="B22" s="236"/>
      <c r="C22" s="236" t="s">
        <v>868</v>
      </c>
      <c r="D22" s="236"/>
      <c r="E22" s="236"/>
      <c r="F22" s="236"/>
      <c r="G22" s="236"/>
    </row>
    <row r="23" spans="1:13">
      <c r="A23" s="236"/>
      <c r="B23" s="236"/>
      <c r="C23" s="236"/>
      <c r="D23" s="236"/>
      <c r="E23" s="236"/>
      <c r="F23" s="236"/>
      <c r="G23" s="236"/>
      <c r="L23" s="216" t="s">
        <v>327</v>
      </c>
    </row>
    <row r="24" spans="1:13">
      <c r="E24" s="216" t="s">
        <v>304</v>
      </c>
    </row>
    <row r="26" spans="1:13">
      <c r="A26" s="216" t="s">
        <v>1007</v>
      </c>
    </row>
    <row r="28" spans="1:13">
      <c r="A28" s="216" t="s">
        <v>1008</v>
      </c>
    </row>
    <row r="30" spans="1:13">
      <c r="A30" s="216" t="s">
        <v>1009</v>
      </c>
    </row>
  </sheetData>
  <mergeCells count="23">
    <mergeCell ref="Q13:R13"/>
    <mergeCell ref="O13:P13"/>
    <mergeCell ref="M13:N13"/>
    <mergeCell ref="K13:L13"/>
    <mergeCell ref="I13:J13"/>
    <mergeCell ref="C13:D13"/>
    <mergeCell ref="A13:B13"/>
    <mergeCell ref="G13:H13"/>
    <mergeCell ref="E13:F13"/>
    <mergeCell ref="M8:N8"/>
    <mergeCell ref="O8:P8"/>
    <mergeCell ref="Q8:R8"/>
    <mergeCell ref="A8:B8"/>
    <mergeCell ref="C8:D8"/>
    <mergeCell ref="G8:H8"/>
    <mergeCell ref="I8:J8"/>
    <mergeCell ref="K8:L8"/>
    <mergeCell ref="E8:F8"/>
    <mergeCell ref="A3:S3"/>
    <mergeCell ref="A7:F7"/>
    <mergeCell ref="A4:M4"/>
    <mergeCell ref="M7:R7"/>
    <mergeCell ref="G7:L7"/>
  </mergeCells>
  <phoneticPr fontId="3"/>
  <pageMargins left="0.98425196850393704" right="0.39370078740157483" top="0.78740157480314965" bottom="0.78740157480314965" header="0.51181102362204722" footer="0.51181102362204722"/>
  <pageSetup paperSize="9" scale="86" orientation="portrait" blackAndWhite="1" horizontalDpi="200" verticalDpi="200" r:id="rId1"/>
  <headerFooter alignWithMargins="0"/>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T39"/>
  <sheetViews>
    <sheetView view="pageBreakPreview" zoomScaleNormal="100" zoomScaleSheetLayoutView="100" workbookViewId="0">
      <selection sqref="A1:O36"/>
    </sheetView>
  </sheetViews>
  <sheetFormatPr defaultColWidth="5.875" defaultRowHeight="14.25"/>
  <cols>
    <col min="1" max="12" width="5.875" style="114"/>
    <col min="13" max="13" width="8.75" style="114" customWidth="1"/>
    <col min="14" max="14" width="3.375" style="114" customWidth="1"/>
    <col min="15" max="16384" width="5.875" style="114"/>
  </cols>
  <sheetData>
    <row r="1" spans="1:20">
      <c r="O1" s="290" t="s">
        <v>609</v>
      </c>
    </row>
    <row r="3" spans="1:20" ht="28.5">
      <c r="A3" s="675" t="s">
        <v>69</v>
      </c>
      <c r="B3" s="675"/>
      <c r="C3" s="675"/>
      <c r="D3" s="675"/>
      <c r="E3" s="675"/>
      <c r="F3" s="675"/>
      <c r="G3" s="675"/>
      <c r="H3" s="675"/>
      <c r="I3" s="675"/>
      <c r="J3" s="675"/>
      <c r="K3" s="675"/>
      <c r="L3" s="675"/>
      <c r="M3" s="675"/>
      <c r="N3" s="675"/>
      <c r="O3" s="675"/>
      <c r="P3" s="484"/>
      <c r="Q3" s="484"/>
      <c r="R3" s="484"/>
      <c r="S3" s="484"/>
      <c r="T3" s="484"/>
    </row>
    <row r="5" spans="1:20">
      <c r="K5" s="303" t="s">
        <v>939</v>
      </c>
      <c r="L5" s="162"/>
      <c r="M5" s="162"/>
      <c r="N5" s="162"/>
    </row>
    <row r="7" spans="1:20">
      <c r="A7" s="114" t="s">
        <v>596</v>
      </c>
    </row>
    <row r="10" spans="1:20">
      <c r="B10" s="114" t="str">
        <f>入力シート!C1</f>
        <v>令和5年6月4日執行青森県知事選挙</v>
      </c>
      <c r="J10" s="153"/>
      <c r="K10" s="153"/>
    </row>
    <row r="12" spans="1:20">
      <c r="H12" s="138" t="s">
        <v>527</v>
      </c>
      <c r="J12" s="144">
        <f>入力シート!C8</f>
        <v>0</v>
      </c>
      <c r="K12" s="141"/>
      <c r="L12" s="141">
        <f>入力シート!C10</f>
        <v>0</v>
      </c>
    </row>
    <row r="13" spans="1:20">
      <c r="H13" s="138"/>
      <c r="J13" s="144"/>
      <c r="K13" s="141"/>
      <c r="L13" s="141"/>
    </row>
    <row r="15" spans="1:20">
      <c r="A15" s="114" t="s">
        <v>252</v>
      </c>
    </row>
    <row r="17" spans="1:15" ht="14.25" customHeight="1">
      <c r="A17" s="116"/>
      <c r="B17" s="116"/>
      <c r="C17" s="116"/>
      <c r="D17" s="116"/>
      <c r="E17" s="116"/>
      <c r="F17" s="193"/>
      <c r="G17" s="116"/>
      <c r="H17" s="116"/>
      <c r="I17" s="116"/>
      <c r="J17" s="116"/>
      <c r="K17" s="116"/>
      <c r="L17" s="116"/>
      <c r="M17" s="116"/>
      <c r="N17" s="116"/>
    </row>
    <row r="18" spans="1:15" ht="14.25" customHeight="1">
      <c r="A18" s="1013" t="s">
        <v>572</v>
      </c>
      <c r="B18" s="1013"/>
      <c r="C18" s="1013"/>
      <c r="D18" s="1013"/>
      <c r="E18" s="1013"/>
      <c r="F18" s="1013"/>
      <c r="G18" s="1013"/>
      <c r="H18" s="1013"/>
      <c r="I18" s="1013"/>
      <c r="J18" s="1013"/>
      <c r="K18" s="1013"/>
      <c r="L18" s="1013"/>
      <c r="M18" s="1013"/>
      <c r="N18" s="1013"/>
      <c r="O18" s="1013"/>
    </row>
    <row r="19" spans="1:15" ht="14.25" customHeight="1">
      <c r="A19" s="194"/>
      <c r="B19" s="194"/>
      <c r="C19" s="194"/>
      <c r="D19" s="194"/>
      <c r="E19" s="194"/>
      <c r="F19" s="194"/>
      <c r="G19" s="194"/>
      <c r="H19" s="194"/>
      <c r="I19" s="194"/>
      <c r="J19" s="194"/>
      <c r="K19" s="194"/>
      <c r="L19" s="194"/>
      <c r="M19" s="194"/>
      <c r="N19" s="194"/>
    </row>
    <row r="20" spans="1:15" ht="14.25" customHeight="1">
      <c r="A20" s="116"/>
      <c r="B20" s="116"/>
      <c r="C20" s="116"/>
      <c r="D20" s="116"/>
      <c r="E20" s="116"/>
      <c r="F20" s="116"/>
      <c r="G20" s="116"/>
      <c r="H20" s="116"/>
      <c r="I20" s="116"/>
      <c r="J20" s="116"/>
      <c r="K20" s="116"/>
      <c r="L20" s="116"/>
      <c r="M20" s="116"/>
      <c r="N20" s="116"/>
    </row>
    <row r="21" spans="1:15" ht="14.25" customHeight="1">
      <c r="A21" s="116"/>
      <c r="B21" s="116"/>
      <c r="C21" s="116"/>
      <c r="D21" s="116"/>
      <c r="E21" s="116"/>
      <c r="F21" s="116"/>
      <c r="G21" s="195"/>
      <c r="H21" s="116"/>
      <c r="I21" s="116"/>
      <c r="J21" s="116"/>
      <c r="K21" s="116"/>
      <c r="L21" s="116"/>
      <c r="M21" s="116"/>
      <c r="N21" s="116"/>
    </row>
    <row r="22" spans="1:15" ht="18" customHeight="1">
      <c r="A22" s="898" t="s">
        <v>685</v>
      </c>
      <c r="B22" s="899"/>
      <c r="C22" s="900"/>
      <c r="D22" s="947" t="s">
        <v>379</v>
      </c>
      <c r="E22" s="948"/>
      <c r="F22" s="948"/>
      <c r="G22" s="948"/>
      <c r="H22" s="974"/>
      <c r="I22" s="898" t="s">
        <v>687</v>
      </c>
      <c r="J22" s="899"/>
      <c r="K22" s="899"/>
      <c r="L22" s="899"/>
      <c r="M22" s="899"/>
      <c r="N22" s="900"/>
      <c r="O22" s="944" t="s">
        <v>666</v>
      </c>
    </row>
    <row r="23" spans="1:15" ht="18" customHeight="1">
      <c r="A23" s="1012"/>
      <c r="B23" s="1013"/>
      <c r="C23" s="955"/>
      <c r="D23" s="949"/>
      <c r="E23" s="950"/>
      <c r="F23" s="950"/>
      <c r="G23" s="950"/>
      <c r="H23" s="975"/>
      <c r="I23" s="901"/>
      <c r="J23" s="902"/>
      <c r="K23" s="902"/>
      <c r="L23" s="902"/>
      <c r="M23" s="902"/>
      <c r="N23" s="903"/>
      <c r="O23" s="945"/>
    </row>
    <row r="24" spans="1:15" ht="18" customHeight="1">
      <c r="A24" s="1012"/>
      <c r="B24" s="1013"/>
      <c r="C24" s="955"/>
      <c r="D24" s="949"/>
      <c r="E24" s="950"/>
      <c r="F24" s="950"/>
      <c r="G24" s="950"/>
      <c r="H24" s="975"/>
      <c r="I24" s="898" t="s">
        <v>67</v>
      </c>
      <c r="J24" s="899"/>
      <c r="K24" s="900"/>
      <c r="L24" s="898" t="s">
        <v>68</v>
      </c>
      <c r="M24" s="899"/>
      <c r="N24" s="900"/>
      <c r="O24" s="945"/>
    </row>
    <row r="25" spans="1:15" ht="18" customHeight="1">
      <c r="A25" s="901"/>
      <c r="B25" s="902"/>
      <c r="C25" s="903"/>
      <c r="D25" s="949"/>
      <c r="E25" s="950"/>
      <c r="F25" s="950"/>
      <c r="G25" s="950"/>
      <c r="H25" s="975"/>
      <c r="I25" s="901"/>
      <c r="J25" s="902"/>
      <c r="K25" s="903"/>
      <c r="L25" s="901"/>
      <c r="M25" s="902"/>
      <c r="N25" s="903"/>
      <c r="O25" s="946"/>
    </row>
    <row r="26" spans="1:15" ht="22.5" customHeight="1">
      <c r="A26" s="237"/>
      <c r="B26" s="132"/>
      <c r="C26" s="238"/>
      <c r="D26" s="956"/>
      <c r="E26" s="957"/>
      <c r="F26" s="957"/>
      <c r="G26" s="957"/>
      <c r="H26" s="958"/>
      <c r="I26" s="239"/>
      <c r="J26" s="240"/>
      <c r="K26" s="241"/>
      <c r="L26" s="239"/>
      <c r="M26" s="240"/>
      <c r="N26" s="241"/>
      <c r="O26" s="944"/>
    </row>
    <row r="27" spans="1:15" ht="22.5" customHeight="1">
      <c r="A27" s="1000" t="s">
        <v>1010</v>
      </c>
      <c r="B27" s="983"/>
      <c r="C27" s="984"/>
      <c r="D27" s="959"/>
      <c r="E27" s="960"/>
      <c r="F27" s="960"/>
      <c r="G27" s="960"/>
      <c r="H27" s="961"/>
      <c r="I27" s="1311"/>
      <c r="J27" s="1312"/>
      <c r="K27" s="1313"/>
      <c r="L27" s="1309"/>
      <c r="M27" s="1310"/>
      <c r="N27" s="242" t="s">
        <v>2</v>
      </c>
      <c r="O27" s="945"/>
    </row>
    <row r="28" spans="1:15" ht="22.5" customHeight="1">
      <c r="A28" s="243"/>
      <c r="B28" s="244"/>
      <c r="C28" s="245"/>
      <c r="D28" s="962"/>
      <c r="E28" s="963"/>
      <c r="F28" s="963"/>
      <c r="G28" s="963"/>
      <c r="H28" s="964"/>
      <c r="I28" s="246"/>
      <c r="J28" s="247"/>
      <c r="K28" s="248"/>
      <c r="L28" s="246"/>
      <c r="M28" s="247"/>
      <c r="N28" s="248"/>
      <c r="O28" s="946"/>
    </row>
    <row r="29" spans="1:15">
      <c r="A29" s="116"/>
      <c r="B29" s="116"/>
      <c r="C29" s="116"/>
      <c r="D29" s="116"/>
      <c r="E29" s="116"/>
      <c r="F29" s="116"/>
      <c r="G29" s="116"/>
      <c r="H29" s="116"/>
      <c r="I29" s="116"/>
      <c r="J29" s="116"/>
      <c r="K29" s="116"/>
      <c r="L29" s="116"/>
      <c r="M29" s="116"/>
      <c r="N29" s="116"/>
    </row>
    <row r="30" spans="1:15" s="157" customFormat="1" ht="14.25" customHeight="1">
      <c r="B30" s="155"/>
      <c r="C30" s="161"/>
      <c r="D30" s="161"/>
    </row>
    <row r="31" spans="1:15">
      <c r="A31" s="289" t="s">
        <v>840</v>
      </c>
      <c r="B31" s="139"/>
      <c r="C31" s="147"/>
      <c r="D31" s="147"/>
    </row>
    <row r="32" spans="1:15">
      <c r="A32" s="289" t="s">
        <v>841</v>
      </c>
      <c r="B32" s="296"/>
      <c r="C32" s="506"/>
      <c r="D32" s="506"/>
      <c r="E32" s="289"/>
      <c r="F32" s="289"/>
      <c r="G32" s="289"/>
      <c r="H32" s="289"/>
      <c r="I32" s="289"/>
      <c r="J32" s="289"/>
      <c r="K32" s="289"/>
      <c r="L32" s="289"/>
      <c r="M32" s="289"/>
      <c r="N32" s="289"/>
      <c r="O32" s="289"/>
    </row>
    <row r="33" spans="1:15">
      <c r="A33" s="289" t="s">
        <v>842</v>
      </c>
      <c r="B33" s="296"/>
      <c r="C33" s="506"/>
      <c r="D33" s="506"/>
      <c r="E33" s="289"/>
      <c r="F33" s="289"/>
      <c r="G33" s="289"/>
      <c r="H33" s="289"/>
      <c r="I33" s="289"/>
      <c r="J33" s="289"/>
      <c r="K33" s="289"/>
      <c r="L33" s="289"/>
      <c r="M33" s="289"/>
      <c r="N33" s="289"/>
      <c r="O33" s="289"/>
    </row>
    <row r="34" spans="1:15">
      <c r="A34" s="289" t="s">
        <v>843</v>
      </c>
      <c r="B34" s="296"/>
      <c r="C34" s="506"/>
      <c r="D34" s="506"/>
      <c r="E34" s="289"/>
      <c r="F34" s="289"/>
      <c r="G34" s="289"/>
      <c r="H34" s="289"/>
      <c r="I34" s="289"/>
      <c r="J34" s="289"/>
      <c r="K34" s="289"/>
      <c r="L34" s="289"/>
      <c r="M34" s="289"/>
      <c r="N34" s="289"/>
      <c r="O34" s="289"/>
    </row>
    <row r="35" spans="1:15">
      <c r="A35" s="289" t="s">
        <v>844</v>
      </c>
      <c r="B35" s="296"/>
      <c r="C35" s="506"/>
      <c r="D35" s="506"/>
      <c r="E35" s="289"/>
      <c r="F35" s="289"/>
      <c r="G35" s="289"/>
      <c r="H35" s="280"/>
      <c r="I35" s="289"/>
      <c r="J35" s="289"/>
      <c r="K35" s="289"/>
      <c r="L35" s="289"/>
      <c r="M35" s="289"/>
      <c r="N35" s="289"/>
      <c r="O35" s="289"/>
    </row>
    <row r="36" spans="1:15">
      <c r="B36" s="139"/>
      <c r="C36" s="147"/>
      <c r="D36" s="147"/>
      <c r="H36" s="141"/>
    </row>
    <row r="37" spans="1:15">
      <c r="B37" s="139"/>
      <c r="C37" s="147"/>
      <c r="D37" s="147"/>
    </row>
    <row r="38" spans="1:15">
      <c r="B38" s="139"/>
      <c r="C38" s="147"/>
      <c r="D38" s="147"/>
      <c r="G38" s="141"/>
    </row>
    <row r="39" spans="1:15">
      <c r="B39" s="139"/>
      <c r="C39" s="147"/>
      <c r="D39" s="147"/>
    </row>
  </sheetData>
  <mergeCells count="13">
    <mergeCell ref="A3:O3"/>
    <mergeCell ref="A18:O18"/>
    <mergeCell ref="O26:O28"/>
    <mergeCell ref="A22:C25"/>
    <mergeCell ref="D22:H25"/>
    <mergeCell ref="I22:N23"/>
    <mergeCell ref="O22:O25"/>
    <mergeCell ref="I24:K25"/>
    <mergeCell ref="L27:M27"/>
    <mergeCell ref="I27:K27"/>
    <mergeCell ref="A27:C27"/>
    <mergeCell ref="D26:H28"/>
    <mergeCell ref="L24:N25"/>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46"/>
  <sheetViews>
    <sheetView view="pageBreakPreview" zoomScaleNormal="100" zoomScaleSheetLayoutView="100" workbookViewId="0">
      <selection sqref="A1:P46"/>
    </sheetView>
  </sheetViews>
  <sheetFormatPr defaultColWidth="5.875" defaultRowHeight="14.25"/>
  <cols>
    <col min="1" max="8" width="5.875" style="114"/>
    <col min="9" max="9" width="3.5" style="114" bestFit="1" customWidth="1"/>
    <col min="10" max="14" width="5.875" style="114"/>
    <col min="15" max="16" width="4.125" style="114" customWidth="1"/>
    <col min="17" max="16384" width="5.875" style="114"/>
  </cols>
  <sheetData>
    <row r="1" spans="1:20">
      <c r="P1" s="290" t="s">
        <v>622</v>
      </c>
    </row>
    <row r="3" spans="1:20" ht="28.5">
      <c r="A3" s="675" t="s">
        <v>70</v>
      </c>
      <c r="B3" s="675"/>
      <c r="C3" s="675"/>
      <c r="D3" s="675"/>
      <c r="E3" s="675"/>
      <c r="F3" s="675"/>
      <c r="G3" s="675"/>
      <c r="H3" s="675"/>
      <c r="I3" s="675"/>
      <c r="J3" s="675"/>
      <c r="K3" s="675"/>
      <c r="L3" s="675"/>
      <c r="M3" s="675"/>
      <c r="N3" s="675"/>
      <c r="O3" s="675"/>
      <c r="P3" s="675"/>
      <c r="Q3" s="484"/>
      <c r="R3" s="484"/>
      <c r="S3" s="484"/>
      <c r="T3" s="484"/>
    </row>
    <row r="5" spans="1:20">
      <c r="L5" s="162"/>
      <c r="M5" s="162"/>
      <c r="N5" s="162"/>
      <c r="O5" s="143"/>
      <c r="P5" s="324" t="s">
        <v>985</v>
      </c>
    </row>
    <row r="7" spans="1:20">
      <c r="A7" s="114" t="s">
        <v>596</v>
      </c>
    </row>
    <row r="9" spans="1:20">
      <c r="B9" s="114" t="str">
        <f>入力シート!C1</f>
        <v>令和5年6月4日執行青森県知事選挙</v>
      </c>
      <c r="K9" s="153"/>
    </row>
    <row r="11" spans="1:20">
      <c r="H11" s="138" t="s">
        <v>527</v>
      </c>
      <c r="J11" s="144">
        <f>入力シート!C8</f>
        <v>0</v>
      </c>
      <c r="K11" s="141"/>
      <c r="L11" s="141">
        <f>入力シート!C10</f>
        <v>0</v>
      </c>
    </row>
    <row r="13" spans="1:20">
      <c r="A13" s="289" t="s">
        <v>1011</v>
      </c>
    </row>
    <row r="14" spans="1:20" ht="14.25" customHeight="1">
      <c r="A14" s="307" t="s">
        <v>1012</v>
      </c>
      <c r="B14" s="116"/>
      <c r="C14" s="116"/>
      <c r="D14" s="116"/>
      <c r="E14" s="116"/>
      <c r="F14" s="193"/>
      <c r="G14" s="116"/>
      <c r="H14" s="116"/>
      <c r="I14" s="116"/>
      <c r="J14" s="116"/>
      <c r="K14" s="116"/>
      <c r="L14" s="116"/>
      <c r="M14" s="116"/>
      <c r="N14" s="116"/>
    </row>
    <row r="15" spans="1:20" ht="14.25" customHeight="1">
      <c r="A15" s="307" t="s">
        <v>1013</v>
      </c>
      <c r="B15" s="116"/>
      <c r="C15" s="116"/>
      <c r="D15" s="116"/>
      <c r="E15" s="116"/>
      <c r="F15" s="193"/>
      <c r="G15" s="116"/>
      <c r="H15" s="116"/>
      <c r="I15" s="116"/>
      <c r="J15" s="116"/>
      <c r="K15" s="116"/>
      <c r="L15" s="116"/>
      <c r="M15" s="116"/>
      <c r="N15" s="116"/>
    </row>
    <row r="16" spans="1:20" ht="14.25" customHeight="1">
      <c r="A16" s="116"/>
      <c r="B16" s="116"/>
      <c r="C16" s="116"/>
      <c r="D16" s="116"/>
      <c r="E16" s="116"/>
      <c r="F16" s="193"/>
      <c r="G16" s="116"/>
      <c r="H16" s="116"/>
      <c r="I16" s="116"/>
      <c r="J16" s="116"/>
      <c r="K16" s="116"/>
      <c r="L16" s="116"/>
      <c r="M16" s="116"/>
      <c r="N16" s="116"/>
    </row>
    <row r="17" spans="1:15" ht="14.25" customHeight="1">
      <c r="A17" s="1013" t="s">
        <v>572</v>
      </c>
      <c r="B17" s="1013"/>
      <c r="C17" s="1013"/>
      <c r="D17" s="1013"/>
      <c r="E17" s="1013"/>
      <c r="F17" s="1013"/>
      <c r="G17" s="1013"/>
      <c r="H17" s="1013"/>
      <c r="I17" s="1013"/>
      <c r="J17" s="1013"/>
      <c r="K17" s="1013"/>
      <c r="L17" s="1013"/>
      <c r="M17" s="1013"/>
      <c r="N17" s="1013"/>
      <c r="O17" s="1013"/>
    </row>
    <row r="18" spans="1:15" ht="14.25" customHeight="1">
      <c r="A18" s="194"/>
      <c r="B18" s="194"/>
      <c r="C18" s="194"/>
      <c r="D18" s="194"/>
      <c r="E18" s="194"/>
      <c r="F18" s="194"/>
      <c r="G18" s="194"/>
      <c r="H18" s="194"/>
      <c r="I18" s="194"/>
      <c r="J18" s="194"/>
      <c r="K18" s="194"/>
      <c r="L18" s="194"/>
      <c r="M18" s="194"/>
      <c r="N18" s="194"/>
      <c r="O18" s="194"/>
    </row>
    <row r="19" spans="1:15" ht="14.25" customHeight="1">
      <c r="A19" s="221" t="s">
        <v>43</v>
      </c>
      <c r="B19" s="194"/>
      <c r="C19" s="194"/>
      <c r="D19" s="327" t="s">
        <v>922</v>
      </c>
      <c r="E19" s="222"/>
      <c r="F19" s="222"/>
      <c r="G19" s="222"/>
      <c r="H19" s="194"/>
      <c r="I19" s="194"/>
      <c r="J19" s="194"/>
      <c r="K19" s="194"/>
      <c r="L19" s="194"/>
      <c r="M19" s="194"/>
      <c r="N19" s="194"/>
      <c r="O19" s="194"/>
    </row>
    <row r="20" spans="1:15" ht="14.25" customHeight="1">
      <c r="A20" s="194"/>
      <c r="B20" s="194"/>
      <c r="C20" s="194"/>
      <c r="D20" s="194"/>
      <c r="E20" s="194"/>
      <c r="F20" s="194"/>
      <c r="G20" s="194"/>
      <c r="H20" s="194"/>
      <c r="I20" s="194"/>
      <c r="J20" s="194"/>
      <c r="K20" s="194"/>
      <c r="L20" s="194"/>
      <c r="M20" s="194"/>
      <c r="N20" s="194"/>
    </row>
    <row r="21" spans="1:15" ht="14.25" customHeight="1">
      <c r="A21" s="116" t="s">
        <v>44</v>
      </c>
      <c r="B21" s="116"/>
      <c r="C21" s="116"/>
      <c r="D21" s="116"/>
      <c r="E21" s="116"/>
      <c r="F21" s="116"/>
      <c r="G21" s="116"/>
      <c r="H21" s="116"/>
      <c r="I21" s="116"/>
      <c r="J21" s="116"/>
      <c r="K21" s="116"/>
      <c r="L21" s="116"/>
      <c r="M21" s="116"/>
      <c r="N21" s="116"/>
    </row>
    <row r="22" spans="1:15" ht="14.25" customHeight="1">
      <c r="A22" s="116"/>
      <c r="B22" s="960"/>
      <c r="C22" s="960"/>
      <c r="D22" s="960"/>
      <c r="E22" s="960"/>
      <c r="F22" s="960"/>
      <c r="G22" s="960"/>
      <c r="H22" s="960"/>
      <c r="I22" s="960"/>
      <c r="J22" s="960"/>
      <c r="K22" s="960"/>
      <c r="L22" s="960"/>
      <c r="M22" s="960"/>
      <c r="N22" s="960"/>
    </row>
    <row r="23" spans="1:15" ht="14.25" customHeight="1">
      <c r="A23" s="116"/>
      <c r="B23" s="960"/>
      <c r="C23" s="960"/>
      <c r="D23" s="960"/>
      <c r="E23" s="960"/>
      <c r="F23" s="960"/>
      <c r="G23" s="960"/>
      <c r="H23" s="960"/>
      <c r="I23" s="960"/>
      <c r="J23" s="960"/>
      <c r="K23" s="960"/>
      <c r="L23" s="960"/>
      <c r="M23" s="960"/>
      <c r="N23" s="960"/>
    </row>
    <row r="24" spans="1:15" ht="14.25" customHeight="1">
      <c r="A24" s="116"/>
      <c r="B24" s="960"/>
      <c r="C24" s="960"/>
      <c r="D24" s="960"/>
      <c r="E24" s="960"/>
      <c r="F24" s="960"/>
      <c r="G24" s="960"/>
      <c r="H24" s="960"/>
      <c r="I24" s="960"/>
      <c r="J24" s="960"/>
      <c r="K24" s="960"/>
      <c r="L24" s="960"/>
      <c r="M24" s="960"/>
      <c r="N24" s="960"/>
    </row>
    <row r="25" spans="1:15" ht="14.25" customHeight="1">
      <c r="A25" s="116"/>
      <c r="B25" s="116"/>
      <c r="C25" s="116"/>
      <c r="D25" s="116"/>
      <c r="E25" s="116"/>
      <c r="F25" s="116"/>
      <c r="G25" s="116"/>
      <c r="H25" s="116"/>
      <c r="I25" s="116"/>
      <c r="J25" s="116"/>
      <c r="K25" s="116"/>
      <c r="L25" s="116"/>
      <c r="M25" s="116"/>
      <c r="N25" s="116"/>
    </row>
    <row r="26" spans="1:15" ht="14.25" customHeight="1">
      <c r="A26" s="116" t="s">
        <v>71</v>
      </c>
      <c r="B26" s="116"/>
      <c r="C26" s="116"/>
      <c r="E26" s="1242" t="s">
        <v>404</v>
      </c>
      <c r="F26" s="1242"/>
      <c r="G26" s="1242"/>
      <c r="H26" s="1242"/>
      <c r="I26" s="116" t="s">
        <v>73</v>
      </c>
      <c r="J26" s="116"/>
      <c r="K26" s="116"/>
      <c r="L26" s="116"/>
      <c r="M26" s="116"/>
      <c r="N26" s="116"/>
    </row>
    <row r="27" spans="1:15" ht="14.25" customHeight="1">
      <c r="A27" s="116"/>
      <c r="B27" s="116"/>
      <c r="C27" s="116"/>
      <c r="D27" s="116"/>
      <c r="E27" s="116"/>
      <c r="F27" s="116"/>
      <c r="G27" s="195"/>
      <c r="H27" s="116"/>
      <c r="I27" s="116"/>
      <c r="J27" s="116"/>
      <c r="K27" s="116"/>
      <c r="L27" s="116"/>
      <c r="M27" s="116"/>
      <c r="N27" s="116"/>
    </row>
    <row r="28" spans="1:15" ht="24" customHeight="1">
      <c r="A28" s="1181" t="s">
        <v>47</v>
      </c>
      <c r="B28" s="1182"/>
      <c r="C28" s="1182"/>
      <c r="D28" s="1182"/>
      <c r="E28" s="1183"/>
      <c r="F28" s="1181" t="s">
        <v>72</v>
      </c>
      <c r="G28" s="1182"/>
      <c r="H28" s="1182"/>
      <c r="I28" s="1183"/>
      <c r="J28" s="1181" t="s">
        <v>74</v>
      </c>
      <c r="K28" s="1182"/>
      <c r="L28" s="1182"/>
      <c r="M28" s="1182"/>
      <c r="N28" s="1182"/>
      <c r="O28" s="1183"/>
    </row>
    <row r="29" spans="1:15" ht="24" customHeight="1">
      <c r="A29" s="1245" t="s">
        <v>845</v>
      </c>
      <c r="B29" s="705"/>
      <c r="C29" s="705"/>
      <c r="D29" s="705"/>
      <c r="E29" s="706"/>
      <c r="F29" s="1314"/>
      <c r="G29" s="1315"/>
      <c r="H29" s="1315"/>
      <c r="I29" s="224" t="s">
        <v>73</v>
      </c>
      <c r="J29" s="1314"/>
      <c r="K29" s="1315"/>
      <c r="L29" s="1315"/>
      <c r="M29" s="1315"/>
      <c r="N29" s="1315"/>
      <c r="O29" s="171" t="s">
        <v>73</v>
      </c>
    </row>
    <row r="30" spans="1:15" ht="24" customHeight="1">
      <c r="A30" s="1245" t="s">
        <v>846</v>
      </c>
      <c r="B30" s="724"/>
      <c r="C30" s="724"/>
      <c r="D30" s="724"/>
      <c r="E30" s="725"/>
      <c r="F30" s="1314"/>
      <c r="G30" s="1315"/>
      <c r="H30" s="1315"/>
      <c r="I30" s="224" t="s">
        <v>73</v>
      </c>
      <c r="J30" s="1314"/>
      <c r="K30" s="1315"/>
      <c r="L30" s="1315"/>
      <c r="M30" s="1315"/>
      <c r="N30" s="1315"/>
      <c r="O30" s="171" t="s">
        <v>73</v>
      </c>
    </row>
    <row r="31" spans="1:15" ht="24" customHeight="1">
      <c r="A31" s="1245" t="s">
        <v>847</v>
      </c>
      <c r="B31" s="724"/>
      <c r="C31" s="724"/>
      <c r="D31" s="724"/>
      <c r="E31" s="725"/>
      <c r="F31" s="1314"/>
      <c r="G31" s="1315"/>
      <c r="H31" s="1315"/>
      <c r="I31" s="224" t="s">
        <v>73</v>
      </c>
      <c r="J31" s="1314"/>
      <c r="K31" s="1315"/>
      <c r="L31" s="1315"/>
      <c r="M31" s="1315"/>
      <c r="N31" s="1315"/>
      <c r="O31" s="171" t="s">
        <v>73</v>
      </c>
    </row>
    <row r="32" spans="1:15" ht="24" customHeight="1">
      <c r="A32" s="1181" t="s">
        <v>48</v>
      </c>
      <c r="B32" s="1182"/>
      <c r="C32" s="1182"/>
      <c r="D32" s="1182"/>
      <c r="E32" s="1183"/>
      <c r="F32" s="1188"/>
      <c r="G32" s="1189"/>
      <c r="H32" s="1189"/>
      <c r="I32" s="224"/>
      <c r="J32" s="1188"/>
      <c r="K32" s="1189"/>
      <c r="L32" s="1189"/>
      <c r="M32" s="1189"/>
      <c r="N32" s="1189"/>
      <c r="O32" s="171"/>
    </row>
    <row r="34" spans="1:16">
      <c r="A34" s="289" t="s">
        <v>871</v>
      </c>
    </row>
    <row r="35" spans="1:16">
      <c r="A35" s="289" t="s">
        <v>276</v>
      </c>
    </row>
    <row r="36" spans="1:16" ht="9.75" customHeight="1"/>
    <row r="37" spans="1:16">
      <c r="A37" s="289" t="s">
        <v>872</v>
      </c>
    </row>
    <row r="38" spans="1:16">
      <c r="A38" s="289" t="s">
        <v>848</v>
      </c>
    </row>
    <row r="39" spans="1:16" ht="9" customHeight="1"/>
    <row r="40" spans="1:16">
      <c r="A40" s="289" t="s">
        <v>873</v>
      </c>
    </row>
    <row r="41" spans="1:16">
      <c r="A41" s="289" t="s">
        <v>849</v>
      </c>
    </row>
    <row r="42" spans="1:16" ht="10.5" customHeight="1"/>
    <row r="43" spans="1:16">
      <c r="A43" s="289" t="s">
        <v>870</v>
      </c>
      <c r="B43" s="296"/>
      <c r="C43" s="506"/>
      <c r="D43" s="506"/>
      <c r="E43" s="289"/>
      <c r="F43" s="289"/>
      <c r="G43" s="289"/>
      <c r="H43" s="289"/>
      <c r="I43" s="289"/>
      <c r="J43" s="289"/>
      <c r="K43" s="289"/>
      <c r="L43" s="289"/>
      <c r="M43" s="289"/>
      <c r="N43" s="289"/>
      <c r="O43" s="289"/>
      <c r="P43" s="289"/>
    </row>
    <row r="44" spans="1:16">
      <c r="A44" s="289" t="s">
        <v>850</v>
      </c>
      <c r="B44" s="296"/>
      <c r="C44" s="506"/>
      <c r="D44" s="506"/>
      <c r="E44" s="289"/>
      <c r="F44" s="289"/>
      <c r="G44" s="289"/>
      <c r="H44" s="289"/>
      <c r="I44" s="289"/>
      <c r="J44" s="289"/>
      <c r="K44" s="289"/>
      <c r="L44" s="289"/>
      <c r="M44" s="289"/>
      <c r="N44" s="289"/>
      <c r="O44" s="289"/>
      <c r="P44" s="289"/>
    </row>
    <row r="45" spans="1:16">
      <c r="A45" s="289" t="s">
        <v>843</v>
      </c>
      <c r="B45" s="296"/>
      <c r="C45" s="506"/>
      <c r="D45" s="506"/>
      <c r="E45" s="289"/>
      <c r="F45" s="289"/>
      <c r="G45" s="289"/>
      <c r="H45" s="289"/>
      <c r="I45" s="289"/>
      <c r="J45" s="289"/>
      <c r="K45" s="289"/>
      <c r="L45" s="289"/>
      <c r="M45" s="289"/>
      <c r="N45" s="289"/>
      <c r="O45" s="289"/>
      <c r="P45" s="289"/>
    </row>
    <row r="46" spans="1:16">
      <c r="A46" s="289" t="s">
        <v>844</v>
      </c>
      <c r="B46" s="296"/>
      <c r="C46" s="506"/>
      <c r="D46" s="506"/>
      <c r="E46" s="289"/>
      <c r="F46" s="289"/>
      <c r="G46" s="289"/>
      <c r="H46" s="280"/>
      <c r="I46" s="289"/>
      <c r="J46" s="289"/>
      <c r="K46" s="289"/>
      <c r="L46" s="289"/>
      <c r="M46" s="289"/>
      <c r="N46" s="289"/>
      <c r="O46" s="289"/>
      <c r="P46" s="289"/>
    </row>
  </sheetData>
  <mergeCells count="19">
    <mergeCell ref="A3:P3"/>
    <mergeCell ref="A29:E29"/>
    <mergeCell ref="F29:H29"/>
    <mergeCell ref="J29:N29"/>
    <mergeCell ref="A17:O17"/>
    <mergeCell ref="A28:E28"/>
    <mergeCell ref="F28:I28"/>
    <mergeCell ref="J28:O28"/>
    <mergeCell ref="B22:N24"/>
    <mergeCell ref="E26:H26"/>
    <mergeCell ref="A32:E32"/>
    <mergeCell ref="F32:H32"/>
    <mergeCell ref="J32:N32"/>
    <mergeCell ref="A30:E30"/>
    <mergeCell ref="A31:E31"/>
    <mergeCell ref="F30:H30"/>
    <mergeCell ref="J30:N30"/>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T41"/>
  <sheetViews>
    <sheetView view="pageBreakPreview" zoomScaleNormal="100" zoomScaleSheetLayoutView="100" workbookViewId="0"/>
  </sheetViews>
  <sheetFormatPr defaultColWidth="5.875" defaultRowHeight="14.25"/>
  <cols>
    <col min="1" max="16384" width="5.875" style="114"/>
  </cols>
  <sheetData>
    <row r="1" spans="1:20">
      <c r="P1" s="290" t="s">
        <v>158</v>
      </c>
    </row>
    <row r="2" spans="1:20">
      <c r="A2" s="114" t="s">
        <v>328</v>
      </c>
    </row>
    <row r="3" spans="1:20">
      <c r="A3" s="674"/>
      <c r="B3" s="674"/>
      <c r="C3" s="674"/>
      <c r="D3" s="674"/>
      <c r="E3" s="674"/>
      <c r="F3" s="674"/>
      <c r="G3" s="674"/>
      <c r="H3" s="674"/>
      <c r="I3" s="674"/>
      <c r="J3" s="674"/>
      <c r="K3" s="674"/>
      <c r="L3" s="674"/>
      <c r="M3" s="674"/>
      <c r="N3" s="674"/>
      <c r="O3" s="674"/>
      <c r="P3" s="157"/>
      <c r="Q3" s="157"/>
      <c r="R3" s="157"/>
      <c r="S3" s="157"/>
      <c r="T3" s="157"/>
    </row>
    <row r="4" spans="1:20" ht="28.5">
      <c r="A4" s="675" t="s">
        <v>75</v>
      </c>
      <c r="B4" s="675"/>
      <c r="C4" s="675"/>
      <c r="D4" s="675"/>
      <c r="E4" s="675"/>
      <c r="F4" s="675"/>
      <c r="G4" s="675"/>
      <c r="H4" s="675"/>
      <c r="I4" s="675"/>
      <c r="J4" s="675"/>
      <c r="K4" s="675"/>
      <c r="L4" s="675"/>
      <c r="M4" s="675"/>
      <c r="N4" s="675"/>
      <c r="O4" s="675"/>
      <c r="P4" s="675"/>
    </row>
    <row r="5" spans="1:20" ht="14.25" customHeight="1">
      <c r="A5" s="189"/>
      <c r="B5" s="189"/>
      <c r="C5" s="189"/>
      <c r="D5" s="189"/>
      <c r="E5" s="189"/>
      <c r="F5" s="189"/>
      <c r="G5" s="189"/>
      <c r="H5" s="189"/>
      <c r="I5" s="189"/>
      <c r="J5" s="189"/>
      <c r="K5" s="189"/>
      <c r="L5" s="189"/>
      <c r="M5" s="189"/>
      <c r="N5" s="189"/>
    </row>
    <row r="7" spans="1:20" ht="24" customHeight="1">
      <c r="A7" s="289" t="s">
        <v>1014</v>
      </c>
    </row>
    <row r="8" spans="1:20" ht="24" customHeight="1">
      <c r="A8" s="289" t="s">
        <v>1015</v>
      </c>
    </row>
    <row r="9" spans="1:20" ht="24" customHeight="1">
      <c r="A9" s="289" t="s">
        <v>1016</v>
      </c>
    </row>
    <row r="10" spans="1:20" ht="14.25" customHeight="1"/>
    <row r="11" spans="1:20" ht="14.25" customHeight="1"/>
    <row r="13" spans="1:20">
      <c r="A13" s="331" t="s">
        <v>990</v>
      </c>
      <c r="B13" s="152"/>
      <c r="C13" s="152"/>
      <c r="D13" s="152"/>
      <c r="E13" s="152"/>
    </row>
    <row r="15" spans="1:20">
      <c r="L15" s="702"/>
      <c r="M15" s="702"/>
      <c r="N15" s="702"/>
    </row>
    <row r="17" spans="1:16">
      <c r="G17" s="289" t="s">
        <v>839</v>
      </c>
      <c r="P17" s="473" t="s">
        <v>496</v>
      </c>
    </row>
    <row r="18" spans="1:16">
      <c r="O18" s="138"/>
    </row>
    <row r="19" spans="1:16">
      <c r="O19" s="138"/>
    </row>
    <row r="20" spans="1:16">
      <c r="O20" s="138"/>
    </row>
    <row r="21" spans="1:16">
      <c r="A21" s="674" t="s">
        <v>572</v>
      </c>
      <c r="B21" s="674"/>
      <c r="C21" s="674"/>
      <c r="D21" s="674"/>
      <c r="E21" s="674"/>
      <c r="F21" s="674"/>
      <c r="G21" s="674"/>
      <c r="H21" s="674"/>
      <c r="I21" s="674"/>
      <c r="J21" s="674"/>
      <c r="K21" s="674"/>
      <c r="L21" s="674"/>
      <c r="M21" s="674"/>
      <c r="N21" s="674"/>
      <c r="O21" s="674"/>
    </row>
    <row r="23" spans="1:16">
      <c r="A23" s="333" t="s">
        <v>734</v>
      </c>
      <c r="B23" s="289" t="str">
        <f>入力シート!C1</f>
        <v>令和5年6月4日執行青森県知事選挙</v>
      </c>
      <c r="K23" s="153"/>
    </row>
    <row r="24" spans="1:16">
      <c r="A24" s="217"/>
      <c r="J24" s="227"/>
      <c r="K24" s="227"/>
    </row>
    <row r="26" spans="1:16">
      <c r="A26" s="333" t="s">
        <v>777</v>
      </c>
      <c r="B26" s="114" t="s">
        <v>736</v>
      </c>
      <c r="E26" s="144">
        <f>入力シート!C8</f>
        <v>0</v>
      </c>
      <c r="F26" s="141"/>
      <c r="G26" s="141">
        <f>入力シート!C10</f>
        <v>0</v>
      </c>
      <c r="H26" s="138"/>
    </row>
    <row r="27" spans="1:16">
      <c r="E27" s="144"/>
      <c r="F27" s="141"/>
      <c r="G27" s="141"/>
      <c r="H27" s="138"/>
    </row>
    <row r="29" spans="1:16">
      <c r="A29" s="333" t="s">
        <v>308</v>
      </c>
      <c r="B29" s="289" t="s">
        <v>778</v>
      </c>
      <c r="E29" s="1251" t="s">
        <v>424</v>
      </c>
      <c r="F29" s="1251"/>
      <c r="G29" s="1251"/>
      <c r="H29" s="152" t="s">
        <v>73</v>
      </c>
    </row>
    <row r="30" spans="1:16" ht="14.25" customHeight="1">
      <c r="A30" s="116"/>
      <c r="B30" s="116"/>
      <c r="C30" s="116"/>
      <c r="D30" s="116"/>
      <c r="E30" s="116"/>
      <c r="F30" s="193"/>
      <c r="G30" s="116"/>
      <c r="H30" s="116"/>
      <c r="I30" s="116"/>
      <c r="J30" s="116"/>
      <c r="K30" s="116"/>
      <c r="L30" s="116"/>
      <c r="M30" s="116"/>
      <c r="N30" s="116"/>
    </row>
    <row r="31" spans="1:16" ht="14.25" customHeight="1">
      <c r="A31" s="116"/>
      <c r="B31" s="116"/>
      <c r="C31" s="116"/>
      <c r="D31" s="116"/>
      <c r="E31" s="116"/>
      <c r="F31" s="193"/>
      <c r="G31" s="116"/>
      <c r="H31" s="116"/>
      <c r="I31" s="116"/>
      <c r="J31" s="116"/>
      <c r="K31" s="116"/>
      <c r="L31" s="116"/>
      <c r="M31" s="116"/>
      <c r="N31" s="116"/>
    </row>
    <row r="32" spans="1:16" ht="14.25" customHeight="1">
      <c r="A32" s="116"/>
      <c r="B32" s="116"/>
      <c r="C32" s="116"/>
      <c r="D32" s="116"/>
      <c r="E32" s="116"/>
      <c r="F32" s="193"/>
      <c r="G32" s="116"/>
      <c r="H32" s="116"/>
      <c r="I32" s="116"/>
      <c r="J32" s="116"/>
      <c r="K32" s="116"/>
      <c r="L32" s="116"/>
      <c r="M32" s="116"/>
      <c r="N32" s="116"/>
    </row>
    <row r="33" spans="1:8">
      <c r="B33" s="139"/>
      <c r="C33" s="147"/>
      <c r="D33" s="147"/>
      <c r="H33" s="141"/>
    </row>
    <row r="34" spans="1:8">
      <c r="A34" s="114" t="s">
        <v>425</v>
      </c>
      <c r="B34" s="139"/>
      <c r="C34" s="147"/>
      <c r="D34" s="147"/>
      <c r="H34" s="141"/>
    </row>
    <row r="35" spans="1:8">
      <c r="A35" s="114" t="s">
        <v>426</v>
      </c>
      <c r="B35" s="139"/>
      <c r="C35" s="147"/>
      <c r="D35" s="147"/>
    </row>
    <row r="36" spans="1:8">
      <c r="B36" s="139"/>
      <c r="C36" s="147"/>
      <c r="D36" s="147"/>
      <c r="G36" s="141"/>
    </row>
    <row r="37" spans="1:8">
      <c r="A37" s="114" t="s">
        <v>427</v>
      </c>
      <c r="B37" s="139"/>
      <c r="C37" s="147"/>
      <c r="D37" s="147"/>
    </row>
    <row r="38" spans="1:8">
      <c r="A38" s="114" t="s">
        <v>428</v>
      </c>
    </row>
    <row r="40" spans="1:8">
      <c r="A40" s="114" t="s">
        <v>429</v>
      </c>
    </row>
    <row r="41" spans="1:8">
      <c r="A41" s="114" t="s">
        <v>430</v>
      </c>
    </row>
  </sheetData>
  <mergeCells count="5">
    <mergeCell ref="L15:N15"/>
    <mergeCell ref="A21:O21"/>
    <mergeCell ref="E29:G29"/>
    <mergeCell ref="A3:O3"/>
    <mergeCell ref="A4:P4"/>
  </mergeCells>
  <phoneticPr fontId="3"/>
  <pageMargins left="0.78740157480314965" right="0.39370078740157483" top="0.98425196850393704" bottom="0.98425196850393704" header="0.51181102362204722" footer="0.51181102362204722"/>
  <pageSetup paperSize="9" scale="97" orientation="portrait" blackAndWhite="1" horizontalDpi="200" verticalDpi="200" r:id="rId1"/>
  <headerFooter alignWithMargins="0"/>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T41"/>
  <sheetViews>
    <sheetView view="pageBreakPreview" zoomScaleNormal="100" zoomScaleSheetLayoutView="100" workbookViewId="0"/>
  </sheetViews>
  <sheetFormatPr defaultColWidth="5.375" defaultRowHeight="14.25"/>
  <cols>
    <col min="1" max="1" width="5.375" style="114"/>
    <col min="2" max="2" width="5.375" style="114" customWidth="1"/>
    <col min="3" max="16" width="5.375" style="114"/>
    <col min="17" max="17" width="6.75" style="114" customWidth="1"/>
    <col min="18" max="16384" width="5.375" style="114"/>
  </cols>
  <sheetData>
    <row r="1" spans="1:20">
      <c r="Q1" s="290" t="s">
        <v>152</v>
      </c>
    </row>
    <row r="3" spans="1:20" ht="28.5">
      <c r="A3" s="675" t="s">
        <v>77</v>
      </c>
      <c r="B3" s="675"/>
      <c r="C3" s="675"/>
      <c r="D3" s="675"/>
      <c r="E3" s="675"/>
      <c r="F3" s="675"/>
      <c r="G3" s="675"/>
      <c r="H3" s="675"/>
      <c r="I3" s="675"/>
      <c r="J3" s="675"/>
      <c r="K3" s="675"/>
      <c r="L3" s="675"/>
      <c r="M3" s="675"/>
      <c r="N3" s="675"/>
      <c r="O3" s="675"/>
      <c r="P3" s="675"/>
      <c r="Q3" s="675"/>
      <c r="R3" s="484"/>
      <c r="S3" s="484"/>
      <c r="T3" s="484"/>
    </row>
    <row r="6" spans="1:20">
      <c r="A6" s="114" t="s">
        <v>343</v>
      </c>
      <c r="M6" s="204"/>
      <c r="N6" s="204"/>
      <c r="O6" s="204"/>
    </row>
    <row r="7" spans="1:20">
      <c r="M7" s="204"/>
      <c r="N7" s="204"/>
      <c r="O7" s="204"/>
    </row>
    <row r="8" spans="1:20">
      <c r="M8" s="204"/>
      <c r="N8" s="204"/>
      <c r="O8" s="204"/>
    </row>
    <row r="9" spans="1:20">
      <c r="B9" s="304" t="s">
        <v>922</v>
      </c>
      <c r="C9" s="162"/>
      <c r="D9" s="162"/>
      <c r="E9" s="143"/>
      <c r="F9" s="143"/>
    </row>
    <row r="10" spans="1:20">
      <c r="B10" s="204"/>
      <c r="C10" s="204"/>
      <c r="D10" s="204"/>
    </row>
    <row r="12" spans="1:20">
      <c r="B12" s="114" t="str">
        <f>入力シート!C1</f>
        <v>令和5年6月4日執行青森県知事選挙</v>
      </c>
      <c r="K12" s="153"/>
      <c r="L12" s="153"/>
    </row>
    <row r="14" spans="1:20">
      <c r="I14" s="138" t="s">
        <v>527</v>
      </c>
      <c r="K14" s="144">
        <f>入力シート!C8</f>
        <v>0</v>
      </c>
      <c r="L14" s="141"/>
      <c r="M14" s="141">
        <f>入力シート!C10</f>
        <v>0</v>
      </c>
    </row>
    <row r="15" spans="1:20">
      <c r="I15" s="138"/>
      <c r="K15" s="144"/>
      <c r="L15" s="141"/>
      <c r="M15" s="141"/>
    </row>
    <row r="16" spans="1:20" ht="14.25" customHeight="1">
      <c r="A16" s="116"/>
      <c r="B16" s="116"/>
      <c r="C16" s="116"/>
      <c r="D16" s="116"/>
      <c r="E16" s="116"/>
      <c r="F16" s="116"/>
      <c r="G16" s="193"/>
      <c r="H16" s="116"/>
      <c r="I16" s="116"/>
      <c r="J16" s="116"/>
      <c r="K16" s="116"/>
      <c r="L16" s="116"/>
      <c r="M16" s="116"/>
      <c r="N16" s="116"/>
      <c r="O16" s="116"/>
    </row>
    <row r="17" spans="1:17" ht="14.25" customHeight="1">
      <c r="A17" s="1013" t="s">
        <v>572</v>
      </c>
      <c r="B17" s="1013"/>
      <c r="C17" s="1013"/>
      <c r="D17" s="1013"/>
      <c r="E17" s="1013"/>
      <c r="F17" s="1013"/>
      <c r="G17" s="1013"/>
      <c r="H17" s="1013"/>
      <c r="I17" s="1013"/>
      <c r="J17" s="1013"/>
      <c r="K17" s="1013"/>
      <c r="L17" s="1013"/>
      <c r="M17" s="1013"/>
      <c r="N17" s="1013"/>
      <c r="O17" s="1013"/>
      <c r="P17" s="1013"/>
    </row>
    <row r="18" spans="1:17" ht="14.25" customHeight="1">
      <c r="A18" s="194"/>
      <c r="B18" s="194"/>
      <c r="C18" s="194"/>
      <c r="D18" s="194"/>
      <c r="E18" s="194"/>
      <c r="F18" s="194"/>
      <c r="G18" s="194"/>
      <c r="H18" s="194"/>
      <c r="I18" s="194"/>
      <c r="J18" s="194"/>
      <c r="K18" s="194"/>
      <c r="L18" s="194"/>
      <c r="M18" s="194"/>
      <c r="N18" s="194"/>
      <c r="O18" s="194"/>
    </row>
    <row r="19" spans="1:17" ht="28.5" customHeight="1">
      <c r="A19" s="1252" t="s">
        <v>78</v>
      </c>
      <c r="B19" s="1253"/>
      <c r="C19" s="1253"/>
      <c r="D19" s="1253"/>
      <c r="E19" s="1254"/>
      <c r="F19" s="1056"/>
      <c r="G19" s="1057"/>
      <c r="H19" s="1057"/>
      <c r="I19" s="1057"/>
      <c r="J19" s="1057"/>
      <c r="K19" s="1057"/>
      <c r="L19" s="1057"/>
      <c r="M19" s="1057"/>
      <c r="N19" s="1057"/>
      <c r="O19" s="1057"/>
      <c r="P19" s="172"/>
      <c r="Q19" s="173"/>
    </row>
    <row r="20" spans="1:17" ht="28.5" customHeight="1">
      <c r="A20" s="1255" t="s">
        <v>79</v>
      </c>
      <c r="B20" s="1256"/>
      <c r="C20" s="1256"/>
      <c r="D20" s="1256"/>
      <c r="E20" s="1257"/>
      <c r="F20" s="1059"/>
      <c r="G20" s="1060"/>
      <c r="H20" s="1060"/>
      <c r="I20" s="1060"/>
      <c r="J20" s="1060"/>
      <c r="K20" s="1060"/>
      <c r="L20" s="1060"/>
      <c r="M20" s="1060"/>
      <c r="N20" s="1060"/>
      <c r="O20" s="1060"/>
      <c r="P20" s="116"/>
      <c r="Q20" s="181"/>
    </row>
    <row r="21" spans="1:17" ht="28.5" customHeight="1">
      <c r="A21" s="1258" t="s">
        <v>80</v>
      </c>
      <c r="B21" s="1259"/>
      <c r="C21" s="1259"/>
      <c r="D21" s="1259"/>
      <c r="E21" s="1260"/>
      <c r="F21" s="1062"/>
      <c r="G21" s="1063"/>
      <c r="H21" s="1063"/>
      <c r="I21" s="1063"/>
      <c r="J21" s="1063"/>
      <c r="K21" s="1063"/>
      <c r="L21" s="1063"/>
      <c r="M21" s="1063"/>
      <c r="N21" s="1063"/>
      <c r="O21" s="1063"/>
      <c r="P21" s="158"/>
      <c r="Q21" s="181"/>
    </row>
    <row r="22" spans="1:17" ht="28.5" customHeight="1">
      <c r="A22" s="1270" t="s">
        <v>72</v>
      </c>
      <c r="B22" s="724"/>
      <c r="C22" s="724"/>
      <c r="D22" s="724"/>
      <c r="E22" s="725"/>
      <c r="F22" s="1263"/>
      <c r="G22" s="1264"/>
      <c r="H22" s="1264"/>
      <c r="I22" s="1264"/>
      <c r="J22" s="1264"/>
      <c r="K22" s="1264"/>
      <c r="L22" s="1264"/>
      <c r="M22" s="1264"/>
      <c r="N22" s="1264"/>
      <c r="O22" s="1264"/>
      <c r="P22" s="231" t="s">
        <v>73</v>
      </c>
      <c r="Q22" s="171"/>
    </row>
    <row r="23" spans="1:17" ht="28.5" customHeight="1">
      <c r="A23" s="1270" t="s">
        <v>81</v>
      </c>
      <c r="B23" s="724"/>
      <c r="C23" s="724"/>
      <c r="D23" s="724"/>
      <c r="E23" s="725"/>
      <c r="F23" s="1261"/>
      <c r="G23" s="1262"/>
      <c r="H23" s="1262"/>
      <c r="I23" s="1262"/>
      <c r="J23" s="1262"/>
      <c r="K23" s="1262"/>
      <c r="L23" s="1262"/>
      <c r="M23" s="1262"/>
      <c r="N23" s="1262"/>
      <c r="O23" s="1262"/>
      <c r="P23" s="207" t="s">
        <v>2</v>
      </c>
      <c r="Q23" s="171"/>
    </row>
    <row r="24" spans="1:17" ht="28.5" customHeight="1">
      <c r="A24" s="1318" t="s">
        <v>82</v>
      </c>
      <c r="B24" s="1319"/>
      <c r="C24" s="1319"/>
      <c r="D24" s="1319"/>
      <c r="E24" s="1320"/>
      <c r="F24" s="1316">
        <f>入力シート!E32</f>
        <v>6327</v>
      </c>
      <c r="G24" s="1317"/>
      <c r="H24" s="1317"/>
      <c r="I24" s="1317"/>
      <c r="J24" s="1317"/>
      <c r="K24" s="1317"/>
      <c r="L24" s="1317"/>
      <c r="M24" s="1317"/>
      <c r="N24" s="1317"/>
      <c r="O24" s="1317"/>
      <c r="P24" s="475"/>
      <c r="Q24" s="183"/>
    </row>
    <row r="25" spans="1:17" ht="21" customHeight="1">
      <c r="A25" s="236"/>
      <c r="B25" s="236"/>
      <c r="C25" s="236"/>
      <c r="D25" s="236"/>
      <c r="E25" s="236"/>
      <c r="F25" s="236"/>
      <c r="G25" s="236"/>
      <c r="H25" s="236"/>
      <c r="I25" s="236"/>
      <c r="J25" s="236"/>
      <c r="K25" s="236"/>
      <c r="L25" s="236"/>
      <c r="M25" s="236"/>
      <c r="N25" s="236"/>
      <c r="O25" s="236"/>
      <c r="P25" s="236"/>
    </row>
    <row r="26" spans="1:17">
      <c r="A26" s="289" t="s">
        <v>899</v>
      </c>
      <c r="B26" s="216"/>
      <c r="C26" s="216"/>
      <c r="D26" s="216"/>
      <c r="E26" s="216"/>
      <c r="F26" s="216"/>
      <c r="G26" s="216"/>
      <c r="H26" s="216"/>
      <c r="I26" s="216"/>
      <c r="J26" s="216"/>
      <c r="K26" s="216"/>
      <c r="L26" s="216"/>
      <c r="M26" s="216"/>
      <c r="N26" s="216"/>
      <c r="O26" s="216"/>
      <c r="P26" s="216"/>
    </row>
    <row r="27" spans="1:17">
      <c r="A27" s="289" t="s">
        <v>900</v>
      </c>
    </row>
    <row r="28" spans="1:17">
      <c r="A28" s="289" t="s">
        <v>901</v>
      </c>
    </row>
    <row r="29" spans="1:17">
      <c r="A29" s="289" t="s">
        <v>737</v>
      </c>
    </row>
    <row r="30" spans="1:17">
      <c r="A30" s="289" t="s">
        <v>902</v>
      </c>
    </row>
    <row r="31" spans="1:17">
      <c r="A31" s="289" t="s">
        <v>1017</v>
      </c>
    </row>
    <row r="32" spans="1:17">
      <c r="A32" s="289" t="s">
        <v>903</v>
      </c>
    </row>
    <row r="33" spans="1:13">
      <c r="A33" s="289" t="s">
        <v>898</v>
      </c>
    </row>
    <row r="34" spans="1:13">
      <c r="A34" s="289" t="s">
        <v>1018</v>
      </c>
    </row>
    <row r="35" spans="1:13">
      <c r="A35" s="114" t="s">
        <v>83</v>
      </c>
    </row>
    <row r="37" spans="1:13">
      <c r="B37" s="289" t="s">
        <v>1019</v>
      </c>
    </row>
    <row r="38" spans="1:13">
      <c r="M38" s="333" t="s">
        <v>874</v>
      </c>
    </row>
    <row r="39" spans="1:13">
      <c r="E39" s="289" t="s">
        <v>1020</v>
      </c>
    </row>
    <row r="40" spans="1:13">
      <c r="J40" s="289" t="s">
        <v>701</v>
      </c>
    </row>
    <row r="41" spans="1:13">
      <c r="B41" s="114" t="s">
        <v>431</v>
      </c>
      <c r="C41" s="280" t="s">
        <v>875</v>
      </c>
    </row>
  </sheetData>
  <mergeCells count="12">
    <mergeCell ref="A3:Q3"/>
    <mergeCell ref="A17:P17"/>
    <mergeCell ref="A19:E19"/>
    <mergeCell ref="F24:O24"/>
    <mergeCell ref="A24:E24"/>
    <mergeCell ref="A22:E22"/>
    <mergeCell ref="A23:E23"/>
    <mergeCell ref="A20:E20"/>
    <mergeCell ref="A21:E21"/>
    <mergeCell ref="F19:O21"/>
    <mergeCell ref="F23:O23"/>
    <mergeCell ref="F22:O22"/>
  </mergeCells>
  <phoneticPr fontId="3"/>
  <pageMargins left="0.78740157480314965" right="0.35433070866141736" top="0.78740157480314965" bottom="0.78740157480314965" header="0.51181102362204722" footer="0.51181102362204722"/>
  <pageSetup paperSize="9" scale="97" orientation="portrait" blackAndWhite="1" horizontalDpi="200" verticalDpi="200" r:id="rId1"/>
  <headerFooter alignWithMargins="0"/>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T43"/>
  <sheetViews>
    <sheetView view="pageBreakPreview" zoomScaleNormal="100" zoomScaleSheetLayoutView="100" workbookViewId="0"/>
  </sheetViews>
  <sheetFormatPr defaultColWidth="5.875" defaultRowHeight="14.25"/>
  <cols>
    <col min="1" max="14" width="5.875" style="114" customWidth="1"/>
    <col min="15" max="15" width="6.75" style="114" customWidth="1"/>
    <col min="16" max="16" width="4.625" style="114" customWidth="1"/>
    <col min="17" max="16384" width="5.875" style="114"/>
  </cols>
  <sheetData>
    <row r="1" spans="1:20">
      <c r="O1" s="290" t="s">
        <v>153</v>
      </c>
    </row>
    <row r="3" spans="1:20" ht="28.5">
      <c r="A3" s="675" t="s">
        <v>18</v>
      </c>
      <c r="B3" s="675"/>
      <c r="C3" s="675"/>
      <c r="D3" s="675"/>
      <c r="E3" s="675"/>
      <c r="F3" s="675"/>
      <c r="G3" s="675"/>
      <c r="H3" s="675"/>
      <c r="I3" s="675"/>
      <c r="J3" s="675"/>
      <c r="K3" s="675"/>
      <c r="L3" s="675"/>
      <c r="M3" s="675"/>
      <c r="N3" s="675"/>
      <c r="O3" s="675"/>
      <c r="P3" s="484"/>
      <c r="Q3" s="484"/>
      <c r="R3" s="484"/>
      <c r="S3" s="484"/>
      <c r="T3" s="484"/>
    </row>
    <row r="4" spans="1:20" ht="21" customHeight="1">
      <c r="A4" s="674" t="s">
        <v>84</v>
      </c>
      <c r="B4" s="674"/>
      <c r="C4" s="674"/>
      <c r="D4" s="674"/>
      <c r="E4" s="674"/>
      <c r="F4" s="674"/>
      <c r="G4" s="674"/>
      <c r="H4" s="674"/>
      <c r="I4" s="674"/>
      <c r="J4" s="674"/>
      <c r="K4" s="674"/>
      <c r="L4" s="674"/>
      <c r="M4" s="674"/>
      <c r="N4" s="674"/>
      <c r="O4" s="674"/>
    </row>
    <row r="5" spans="1:20" ht="21" customHeight="1">
      <c r="K5" s="1098" t="s">
        <v>981</v>
      </c>
      <c r="L5" s="1099"/>
      <c r="M5" s="1099"/>
      <c r="N5" s="1099"/>
      <c r="O5" s="1099"/>
    </row>
    <row r="6" spans="1:20">
      <c r="L6" s="204"/>
      <c r="M6" s="204"/>
      <c r="N6" s="204"/>
    </row>
    <row r="7" spans="1:20" ht="21" customHeight="1">
      <c r="A7" s="114" t="s">
        <v>20</v>
      </c>
      <c r="B7" s="204"/>
      <c r="C7" s="204"/>
      <c r="D7" s="204"/>
    </row>
    <row r="8" spans="1:20">
      <c r="B8" s="204"/>
      <c r="C8" s="204"/>
      <c r="D8" s="204"/>
    </row>
    <row r="9" spans="1:20">
      <c r="B9" s="204"/>
      <c r="C9" s="204"/>
      <c r="D9" s="204"/>
    </row>
    <row r="10" spans="1:20" ht="21" customHeight="1">
      <c r="B10" s="204"/>
      <c r="C10" s="204"/>
      <c r="D10" s="204"/>
      <c r="E10" s="114" t="s">
        <v>261</v>
      </c>
      <c r="I10" s="1101"/>
      <c r="J10" s="1101"/>
      <c r="K10" s="1101"/>
      <c r="L10" s="1101"/>
      <c r="M10" s="1101"/>
      <c r="N10" s="1101"/>
    </row>
    <row r="11" spans="1:20" ht="21" customHeight="1">
      <c r="B11" s="204"/>
      <c r="C11" s="204"/>
      <c r="D11" s="204"/>
      <c r="E11" s="114" t="s">
        <v>262</v>
      </c>
      <c r="I11" s="1101"/>
      <c r="J11" s="1101"/>
      <c r="K11" s="1101"/>
      <c r="L11" s="1101"/>
      <c r="M11" s="1101"/>
      <c r="N11" s="1101"/>
      <c r="O11" s="138"/>
    </row>
    <row r="12" spans="1:20" ht="21" customHeight="1">
      <c r="B12" s="204"/>
      <c r="C12" s="204"/>
      <c r="D12" s="204"/>
      <c r="E12" s="114" t="s">
        <v>263</v>
      </c>
      <c r="G12" s="152"/>
      <c r="H12" s="152"/>
      <c r="I12" s="1101"/>
      <c r="J12" s="1101"/>
      <c r="K12" s="1101"/>
      <c r="L12" s="1101"/>
      <c r="M12" s="1101"/>
      <c r="N12" s="1101"/>
    </row>
    <row r="13" spans="1:20" ht="21" customHeight="1">
      <c r="B13" s="204"/>
      <c r="C13" s="204"/>
      <c r="D13" s="204"/>
      <c r="E13" s="114" t="s">
        <v>21</v>
      </c>
      <c r="G13" s="152"/>
      <c r="H13" s="152"/>
      <c r="I13" s="1100"/>
      <c r="J13" s="1100"/>
      <c r="K13" s="1100"/>
      <c r="L13" s="1100"/>
      <c r="M13" s="1100"/>
      <c r="N13" s="1100"/>
    </row>
    <row r="14" spans="1:20">
      <c r="B14" s="204"/>
      <c r="C14" s="204"/>
      <c r="D14" s="204"/>
    </row>
    <row r="15" spans="1:20">
      <c r="A15" s="289" t="s">
        <v>982</v>
      </c>
      <c r="B15" s="204"/>
      <c r="C15" s="204"/>
      <c r="D15" s="204"/>
    </row>
    <row r="16" spans="1:20">
      <c r="A16" s="289" t="s">
        <v>1021</v>
      </c>
      <c r="B16" s="204"/>
      <c r="C16" s="204"/>
      <c r="D16" s="204"/>
    </row>
    <row r="17" spans="1:15">
      <c r="B17" s="204"/>
      <c r="C17" s="204"/>
      <c r="D17" s="204"/>
    </row>
    <row r="18" spans="1:15">
      <c r="A18" s="1013" t="s">
        <v>572</v>
      </c>
      <c r="B18" s="1013"/>
      <c r="C18" s="1013"/>
      <c r="D18" s="1013"/>
      <c r="E18" s="1013"/>
      <c r="F18" s="1013"/>
      <c r="G18" s="1013"/>
      <c r="H18" s="1013"/>
      <c r="I18" s="1013"/>
      <c r="J18" s="1013"/>
      <c r="K18" s="1013"/>
      <c r="L18" s="1013"/>
      <c r="M18" s="1013"/>
      <c r="N18" s="1013"/>
      <c r="O18" s="1013"/>
    </row>
    <row r="19" spans="1:15">
      <c r="B19" s="204"/>
      <c r="C19" s="204"/>
      <c r="D19" s="204"/>
    </row>
    <row r="20" spans="1:15" ht="26.25" customHeight="1">
      <c r="A20" s="114" t="s">
        <v>23</v>
      </c>
      <c r="B20" s="204"/>
      <c r="C20" s="204"/>
      <c r="D20" s="1279">
        <f>公営１７内訳!S13</f>
        <v>0</v>
      </c>
      <c r="E20" s="1279"/>
      <c r="F20" s="1279"/>
      <c r="G20" s="146" t="s">
        <v>2</v>
      </c>
    </row>
    <row r="21" spans="1:15">
      <c r="B21" s="204"/>
      <c r="C21" s="204"/>
      <c r="D21" s="204"/>
    </row>
    <row r="22" spans="1:15" ht="21" customHeight="1">
      <c r="A22" s="114" t="s">
        <v>24</v>
      </c>
      <c r="B22" s="204"/>
      <c r="C22" s="204"/>
      <c r="D22" s="204"/>
    </row>
    <row r="23" spans="1:15" ht="21" customHeight="1">
      <c r="A23" s="114" t="s">
        <v>25</v>
      </c>
      <c r="B23" s="204"/>
      <c r="C23" s="204"/>
      <c r="D23" s="204"/>
    </row>
    <row r="25" spans="1:15" ht="21" customHeight="1">
      <c r="A25" s="217" t="s">
        <v>397</v>
      </c>
      <c r="B25" s="114" t="str">
        <f>入力シート!C1</f>
        <v>令和5年6月4日執行青森県知事選挙</v>
      </c>
      <c r="K25" s="227"/>
    </row>
    <row r="27" spans="1:15" ht="21" customHeight="1">
      <c r="A27" s="114" t="s">
        <v>26</v>
      </c>
      <c r="E27" s="144">
        <f>入力シート!C8</f>
        <v>0</v>
      </c>
      <c r="F27" s="141"/>
      <c r="G27" s="141">
        <f>入力シート!C10</f>
        <v>0</v>
      </c>
    </row>
    <row r="28" spans="1:15" ht="14.25" customHeight="1">
      <c r="A28" s="116"/>
      <c r="B28" s="116"/>
      <c r="C28" s="116"/>
      <c r="D28" s="116"/>
      <c r="E28" s="116"/>
      <c r="F28" s="193"/>
      <c r="G28" s="116"/>
      <c r="H28" s="116"/>
      <c r="I28" s="116"/>
      <c r="J28" s="116"/>
      <c r="K28" s="116"/>
      <c r="L28" s="116"/>
      <c r="M28" s="116"/>
      <c r="N28" s="116"/>
    </row>
    <row r="29" spans="1:15" ht="21" customHeight="1">
      <c r="A29" s="116" t="s">
        <v>253</v>
      </c>
      <c r="B29" s="116"/>
      <c r="C29" s="116"/>
      <c r="D29" s="116"/>
      <c r="E29" s="218"/>
      <c r="F29" s="219"/>
      <c r="G29" s="132"/>
      <c r="H29" s="132"/>
      <c r="I29" s="218"/>
      <c r="J29" s="132"/>
      <c r="K29" s="132"/>
      <c r="L29" s="116"/>
      <c r="M29" s="116"/>
      <c r="N29" s="116"/>
    </row>
    <row r="30" spans="1:15" ht="24" customHeight="1">
      <c r="A30" s="116"/>
      <c r="B30" s="704" t="s">
        <v>254</v>
      </c>
      <c r="C30" s="705"/>
      <c r="D30" s="706"/>
      <c r="E30" s="1081"/>
      <c r="F30" s="1082"/>
      <c r="G30" s="1082"/>
      <c r="H30" s="1083"/>
      <c r="I30" s="1093" t="s">
        <v>258</v>
      </c>
      <c r="J30" s="1094"/>
      <c r="K30" s="1081"/>
      <c r="L30" s="1082"/>
      <c r="M30" s="1082"/>
      <c r="N30" s="1083"/>
    </row>
    <row r="31" spans="1:15" ht="24" customHeight="1">
      <c r="A31" s="116"/>
      <c r="B31" s="704" t="s">
        <v>255</v>
      </c>
      <c r="C31" s="705"/>
      <c r="D31" s="706"/>
      <c r="E31" s="1095"/>
      <c r="F31" s="1096"/>
      <c r="G31" s="1096"/>
      <c r="H31" s="1097"/>
      <c r="I31" s="1093" t="s">
        <v>259</v>
      </c>
      <c r="J31" s="1094"/>
      <c r="K31" s="1095"/>
      <c r="L31" s="1096"/>
      <c r="M31" s="1096"/>
      <c r="N31" s="1097"/>
    </row>
    <row r="32" spans="1:15" ht="24" customHeight="1">
      <c r="A32" s="116"/>
      <c r="B32" s="704" t="s">
        <v>256</v>
      </c>
      <c r="C32" s="705"/>
      <c r="D32" s="706"/>
      <c r="E32" s="1081"/>
      <c r="F32" s="1082"/>
      <c r="G32" s="1082"/>
      <c r="H32" s="1083"/>
      <c r="I32" s="1093" t="s">
        <v>260</v>
      </c>
      <c r="J32" s="1094"/>
      <c r="K32" s="1095"/>
      <c r="L32" s="1096"/>
      <c r="M32" s="1096"/>
      <c r="N32" s="1097"/>
    </row>
    <row r="33" spans="1:15" ht="24" customHeight="1">
      <c r="A33" s="116"/>
      <c r="B33" s="693" t="s">
        <v>398</v>
      </c>
      <c r="C33" s="694"/>
      <c r="D33" s="695"/>
      <c r="E33" s="1084"/>
      <c r="F33" s="1085"/>
      <c r="G33" s="1085"/>
      <c r="H33" s="1085"/>
      <c r="I33" s="1085"/>
      <c r="J33" s="1085"/>
      <c r="K33" s="1085"/>
      <c r="L33" s="1085"/>
      <c r="M33" s="1085"/>
      <c r="N33" s="1086"/>
    </row>
    <row r="34" spans="1:15" ht="24" customHeight="1">
      <c r="A34" s="116"/>
      <c r="B34" s="1087" t="s">
        <v>257</v>
      </c>
      <c r="C34" s="1088"/>
      <c r="D34" s="1089"/>
      <c r="E34" s="1090"/>
      <c r="F34" s="1091"/>
      <c r="G34" s="1091"/>
      <c r="H34" s="1091"/>
      <c r="I34" s="1091"/>
      <c r="J34" s="1091"/>
      <c r="K34" s="1091"/>
      <c r="L34" s="1091"/>
      <c r="M34" s="1091"/>
      <c r="N34" s="1092"/>
    </row>
    <row r="35" spans="1:15" ht="21" customHeight="1">
      <c r="A35" s="116"/>
      <c r="B35" s="116"/>
      <c r="C35" s="116"/>
      <c r="D35" s="116"/>
      <c r="E35" s="218"/>
      <c r="F35" s="219"/>
      <c r="G35" s="132"/>
      <c r="H35" s="132"/>
      <c r="I35" s="132"/>
      <c r="J35" s="132"/>
      <c r="K35" s="132"/>
      <c r="L35" s="116"/>
      <c r="M35" s="116"/>
      <c r="N35" s="116"/>
    </row>
    <row r="36" spans="1:15" ht="16.5" customHeight="1">
      <c r="A36" s="307" t="s">
        <v>1022</v>
      </c>
      <c r="B36" s="116"/>
      <c r="C36" s="116"/>
      <c r="D36" s="116"/>
      <c r="E36" s="116"/>
      <c r="F36" s="193"/>
      <c r="G36" s="116"/>
      <c r="H36" s="116"/>
      <c r="I36" s="116"/>
      <c r="J36" s="116"/>
      <c r="K36" s="116"/>
      <c r="L36" s="116"/>
      <c r="M36" s="116"/>
      <c r="N36" s="116"/>
    </row>
    <row r="37" spans="1:15" ht="16.5" customHeight="1">
      <c r="A37" s="307" t="s">
        <v>1023</v>
      </c>
      <c r="B37" s="116"/>
      <c r="C37" s="116"/>
      <c r="D37" s="116"/>
      <c r="E37" s="116"/>
      <c r="F37" s="193"/>
      <c r="G37" s="116"/>
      <c r="H37" s="116"/>
      <c r="I37" s="116"/>
      <c r="J37" s="116"/>
      <c r="K37" s="116"/>
      <c r="L37" s="116"/>
      <c r="M37" s="116"/>
      <c r="N37" s="116"/>
    </row>
    <row r="38" spans="1:15" ht="16.5" customHeight="1">
      <c r="A38" s="307" t="s">
        <v>1024</v>
      </c>
      <c r="B38" s="116"/>
      <c r="C38" s="116"/>
      <c r="D38" s="116"/>
      <c r="E38" s="116"/>
      <c r="F38" s="193"/>
      <c r="G38" s="116"/>
      <c r="H38" s="116"/>
      <c r="I38" s="116"/>
      <c r="J38" s="116"/>
      <c r="K38" s="116"/>
      <c r="L38" s="116"/>
      <c r="M38" s="116"/>
      <c r="N38" s="116"/>
    </row>
    <row r="39" spans="1:15" ht="16.5" customHeight="1">
      <c r="A39" s="289" t="s">
        <v>1025</v>
      </c>
      <c r="B39" s="116"/>
      <c r="C39" s="116"/>
      <c r="D39" s="116"/>
      <c r="E39" s="116"/>
      <c r="F39" s="193"/>
      <c r="G39" s="116"/>
      <c r="H39" s="116"/>
      <c r="I39" s="116"/>
      <c r="J39" s="116"/>
      <c r="K39" s="116"/>
      <c r="L39" s="116"/>
      <c r="M39" s="116"/>
      <c r="N39" s="116"/>
    </row>
    <row r="40" spans="1:15" ht="16.5" customHeight="1">
      <c r="A40" s="289" t="s">
        <v>1026</v>
      </c>
      <c r="B40" s="194"/>
      <c r="C40" s="194"/>
      <c r="D40" s="194"/>
      <c r="E40" s="194"/>
      <c r="F40" s="194"/>
      <c r="G40" s="194"/>
      <c r="H40" s="194"/>
      <c r="I40" s="194"/>
      <c r="J40" s="194"/>
      <c r="K40" s="194"/>
      <c r="L40" s="194"/>
      <c r="M40" s="194"/>
      <c r="N40" s="194"/>
      <c r="O40" s="194"/>
    </row>
    <row r="41" spans="1:15" ht="16.5" customHeight="1">
      <c r="A41" s="307" t="s">
        <v>1027</v>
      </c>
    </row>
    <row r="42" spans="1:15" ht="16.5" customHeight="1">
      <c r="A42" s="289" t="s">
        <v>1028</v>
      </c>
    </row>
    <row r="43" spans="1:15">
      <c r="A43" s="289" t="s">
        <v>1029</v>
      </c>
    </row>
  </sheetData>
  <mergeCells count="23">
    <mergeCell ref="K30:N30"/>
    <mergeCell ref="A3:O3"/>
    <mergeCell ref="A4:O4"/>
    <mergeCell ref="K5:O5"/>
    <mergeCell ref="A18:O18"/>
    <mergeCell ref="I10:N12"/>
    <mergeCell ref="I13:N13"/>
    <mergeCell ref="E30:H30"/>
    <mergeCell ref="D20:F20"/>
    <mergeCell ref="B30:D30"/>
    <mergeCell ref="I30:J30"/>
    <mergeCell ref="B33:D33"/>
    <mergeCell ref="B34:D34"/>
    <mergeCell ref="E33:N33"/>
    <mergeCell ref="E34:N34"/>
    <mergeCell ref="K31:N31"/>
    <mergeCell ref="K32:N32"/>
    <mergeCell ref="E31:H31"/>
    <mergeCell ref="E32:H32"/>
    <mergeCell ref="I31:J31"/>
    <mergeCell ref="I32:J32"/>
    <mergeCell ref="B31:D31"/>
    <mergeCell ref="B32:D32"/>
  </mergeCells>
  <phoneticPr fontId="3"/>
  <pageMargins left="0.78740157480314965" right="0.35433070866141736"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T28"/>
  <sheetViews>
    <sheetView view="pageBreakPreview" zoomScaleNormal="100" zoomScaleSheetLayoutView="100" workbookViewId="0">
      <selection sqref="A1:T27"/>
    </sheetView>
  </sheetViews>
  <sheetFormatPr defaultColWidth="5.875" defaultRowHeight="13.5"/>
  <cols>
    <col min="1" max="2" width="4.5" style="216" customWidth="1"/>
    <col min="3" max="3" width="5.875" style="216" customWidth="1"/>
    <col min="4" max="4" width="3.5" style="216" bestFit="1" customWidth="1"/>
    <col min="5" max="5" width="7.5" style="216" bestFit="1" customWidth="1"/>
    <col min="6" max="6" width="3.5" style="216" customWidth="1"/>
    <col min="7" max="7" width="7.5" style="216" customWidth="1"/>
    <col min="8" max="8" width="3.5" style="216" bestFit="1" customWidth="1"/>
    <col min="9" max="9" width="5.875" style="216" customWidth="1"/>
    <col min="10" max="10" width="3.5" style="216" bestFit="1" customWidth="1"/>
    <col min="11" max="11" width="5.875" style="216" customWidth="1"/>
    <col min="12" max="12" width="3.5" style="216" bestFit="1" customWidth="1"/>
    <col min="13" max="13" width="7.5" style="216" customWidth="1"/>
    <col min="14" max="14" width="3.5" style="216" bestFit="1" customWidth="1"/>
    <col min="15" max="15" width="5.875" style="216" customWidth="1"/>
    <col min="16" max="16" width="3.5" style="216" customWidth="1"/>
    <col min="17" max="17" width="5.875" style="216" customWidth="1"/>
    <col min="18" max="18" width="3.625" style="216" customWidth="1"/>
    <col min="19" max="19" width="7.5" style="216" customWidth="1"/>
    <col min="20" max="20" width="3.5" style="216" customWidth="1"/>
    <col min="21" max="16384" width="5.875" style="216"/>
  </cols>
  <sheetData>
    <row r="1" spans="1:20" ht="14.25">
      <c r="A1" s="114"/>
      <c r="B1" s="114"/>
      <c r="C1" s="114"/>
      <c r="D1" s="114"/>
      <c r="E1" s="114"/>
      <c r="F1" s="114"/>
      <c r="G1" s="114"/>
      <c r="H1" s="114"/>
      <c r="I1" s="114"/>
      <c r="J1" s="114"/>
      <c r="K1" s="114"/>
      <c r="L1" s="114"/>
      <c r="M1" s="114"/>
      <c r="N1" s="114"/>
      <c r="T1" s="290" t="s">
        <v>154</v>
      </c>
    </row>
    <row r="2" spans="1:20" ht="14.25">
      <c r="A2" s="114"/>
      <c r="B2" s="114"/>
      <c r="C2" s="114"/>
      <c r="D2" s="114"/>
      <c r="E2" s="114"/>
      <c r="F2" s="114"/>
      <c r="G2" s="114"/>
      <c r="H2" s="114"/>
      <c r="I2" s="114"/>
      <c r="J2" s="114"/>
      <c r="K2" s="114"/>
      <c r="L2" s="114"/>
      <c r="M2" s="114"/>
      <c r="N2" s="114"/>
      <c r="O2" s="114"/>
    </row>
    <row r="3" spans="1:20" ht="39" customHeight="1">
      <c r="A3" s="675" t="s">
        <v>29</v>
      </c>
      <c r="B3" s="675"/>
      <c r="C3" s="675"/>
      <c r="D3" s="675"/>
      <c r="E3" s="675"/>
      <c r="F3" s="675"/>
      <c r="G3" s="675"/>
      <c r="H3" s="675"/>
      <c r="I3" s="675"/>
      <c r="J3" s="675"/>
      <c r="K3" s="675"/>
      <c r="L3" s="675"/>
      <c r="M3" s="675"/>
      <c r="N3" s="675"/>
      <c r="O3" s="675"/>
      <c r="P3" s="675"/>
      <c r="Q3" s="675"/>
      <c r="R3" s="675"/>
      <c r="S3" s="675"/>
      <c r="T3" s="675"/>
    </row>
    <row r="4" spans="1:20">
      <c r="A4" s="907"/>
      <c r="B4" s="907"/>
      <c r="C4" s="907"/>
      <c r="D4" s="907"/>
      <c r="E4" s="907"/>
      <c r="F4" s="907"/>
      <c r="G4" s="907"/>
      <c r="H4" s="907"/>
      <c r="I4" s="907"/>
      <c r="J4" s="907"/>
      <c r="K4" s="907"/>
      <c r="L4" s="907"/>
      <c r="M4" s="907"/>
      <c r="N4" s="907"/>
      <c r="O4" s="907"/>
    </row>
    <row r="5" spans="1:20">
      <c r="A5" s="250"/>
      <c r="B5" s="250"/>
      <c r="C5" s="250"/>
      <c r="D5" s="250"/>
      <c r="E5" s="250"/>
      <c r="F5" s="250"/>
      <c r="G5" s="250"/>
      <c r="H5" s="250"/>
      <c r="I5" s="250"/>
      <c r="J5" s="250"/>
      <c r="K5" s="250"/>
      <c r="L5" s="250"/>
      <c r="M5" s="250"/>
      <c r="N5" s="250"/>
      <c r="O5" s="250"/>
    </row>
    <row r="6" spans="1:20">
      <c r="A6" s="250"/>
      <c r="B6" s="250"/>
      <c r="C6" s="250"/>
      <c r="D6" s="250"/>
      <c r="E6" s="250"/>
      <c r="F6" s="250"/>
      <c r="G6" s="250"/>
      <c r="H6" s="250"/>
      <c r="I6" s="250"/>
      <c r="J6" s="250"/>
      <c r="K6" s="250"/>
      <c r="L6" s="250"/>
      <c r="M6" s="250"/>
      <c r="N6" s="250"/>
      <c r="O6" s="250"/>
    </row>
    <row r="7" spans="1:20" ht="24" customHeight="1">
      <c r="A7" s="206" t="s">
        <v>85</v>
      </c>
      <c r="B7" s="208"/>
      <c r="C7" s="1294" t="s">
        <v>81</v>
      </c>
      <c r="D7" s="1294"/>
      <c r="E7" s="1294"/>
      <c r="F7" s="1294"/>
      <c r="G7" s="1294"/>
      <c r="H7" s="1294"/>
      <c r="I7" s="1294" t="s">
        <v>97</v>
      </c>
      <c r="J7" s="1294"/>
      <c r="K7" s="1294"/>
      <c r="L7" s="1294"/>
      <c r="M7" s="1294"/>
      <c r="N7" s="1294"/>
      <c r="O7" s="1294" t="s">
        <v>98</v>
      </c>
      <c r="P7" s="1294"/>
      <c r="Q7" s="1294"/>
      <c r="R7" s="1294"/>
      <c r="S7" s="1294"/>
      <c r="T7" s="1294"/>
    </row>
    <row r="8" spans="1:20" ht="24" customHeight="1">
      <c r="A8" s="251" t="s">
        <v>93</v>
      </c>
      <c r="B8" s="252"/>
      <c r="C8" s="1053" t="s">
        <v>86</v>
      </c>
      <c r="D8" s="1054"/>
      <c r="E8" s="1053" t="s">
        <v>87</v>
      </c>
      <c r="F8" s="1055"/>
      <c r="G8" s="1054" t="s">
        <v>88</v>
      </c>
      <c r="H8" s="1055"/>
      <c r="I8" s="1053" t="s">
        <v>86</v>
      </c>
      <c r="J8" s="1054"/>
      <c r="K8" s="1053" t="s">
        <v>87</v>
      </c>
      <c r="L8" s="1055"/>
      <c r="M8" s="1054" t="s">
        <v>88</v>
      </c>
      <c r="N8" s="1055"/>
      <c r="O8" s="1053" t="s">
        <v>86</v>
      </c>
      <c r="P8" s="1054"/>
      <c r="Q8" s="1053" t="s">
        <v>87</v>
      </c>
      <c r="R8" s="1055"/>
      <c r="S8" s="1054" t="s">
        <v>88</v>
      </c>
      <c r="T8" s="1055"/>
    </row>
    <row r="9" spans="1:20" ht="24" customHeight="1">
      <c r="A9" s="251" t="s">
        <v>94</v>
      </c>
      <c r="B9" s="252"/>
      <c r="C9" s="253" t="s">
        <v>89</v>
      </c>
      <c r="D9" s="254"/>
      <c r="E9" s="253" t="s">
        <v>90</v>
      </c>
      <c r="F9" s="255"/>
      <c r="G9" s="256" t="s">
        <v>91</v>
      </c>
      <c r="H9" s="255"/>
      <c r="I9" s="253" t="s">
        <v>101</v>
      </c>
      <c r="J9" s="254"/>
      <c r="K9" s="253" t="s">
        <v>102</v>
      </c>
      <c r="L9" s="255"/>
      <c r="M9" s="256" t="s">
        <v>103</v>
      </c>
      <c r="N9" s="255"/>
      <c r="O9" s="253" t="s">
        <v>105</v>
      </c>
      <c r="P9" s="254"/>
      <c r="Q9" s="253" t="s">
        <v>99</v>
      </c>
      <c r="R9" s="255"/>
      <c r="S9" s="256" t="s">
        <v>106</v>
      </c>
      <c r="T9" s="255"/>
    </row>
    <row r="10" spans="1:20" ht="24" customHeight="1">
      <c r="A10" s="210" t="s">
        <v>95</v>
      </c>
      <c r="B10" s="212"/>
      <c r="C10" s="257"/>
      <c r="D10" s="258"/>
      <c r="E10" s="257"/>
      <c r="F10" s="259"/>
      <c r="G10" s="258" t="s">
        <v>92</v>
      </c>
      <c r="H10" s="260"/>
      <c r="I10" s="257"/>
      <c r="J10" s="258"/>
      <c r="K10" s="257"/>
      <c r="L10" s="259"/>
      <c r="M10" s="258" t="s">
        <v>104</v>
      </c>
      <c r="N10" s="260"/>
      <c r="O10" s="257"/>
      <c r="P10" s="258"/>
      <c r="Q10" s="257"/>
      <c r="R10" s="259"/>
      <c r="S10" s="258" t="s">
        <v>100</v>
      </c>
      <c r="T10" s="260"/>
    </row>
    <row r="11" spans="1:20" ht="24" customHeight="1">
      <c r="A11" s="206"/>
      <c r="B11" s="261" t="s">
        <v>96</v>
      </c>
      <c r="C11" s="206"/>
      <c r="D11" s="262" t="s">
        <v>2</v>
      </c>
      <c r="E11" s="261"/>
      <c r="F11" s="261" t="s">
        <v>73</v>
      </c>
      <c r="G11" s="263"/>
      <c r="H11" s="262" t="s">
        <v>2</v>
      </c>
      <c r="I11" s="261"/>
      <c r="J11" s="261" t="s">
        <v>2</v>
      </c>
      <c r="K11" s="263"/>
      <c r="L11" s="262" t="s">
        <v>73</v>
      </c>
      <c r="M11" s="261"/>
      <c r="N11" s="261" t="s">
        <v>2</v>
      </c>
      <c r="O11" s="263"/>
      <c r="P11" s="262" t="s">
        <v>2</v>
      </c>
      <c r="Q11" s="261"/>
      <c r="R11" s="261" t="s">
        <v>73</v>
      </c>
      <c r="S11" s="263"/>
      <c r="T11" s="262" t="s">
        <v>2</v>
      </c>
    </row>
    <row r="12" spans="1:20" ht="12" customHeight="1">
      <c r="A12" s="251"/>
      <c r="B12" s="236"/>
      <c r="C12" s="251"/>
      <c r="D12" s="252"/>
      <c r="E12" s="236"/>
      <c r="F12" s="236"/>
      <c r="G12" s="251"/>
      <c r="H12" s="252"/>
      <c r="I12" s="236"/>
      <c r="J12" s="236"/>
      <c r="K12" s="251"/>
      <c r="L12" s="252"/>
      <c r="M12" s="236"/>
      <c r="N12" s="236"/>
      <c r="O12" s="251"/>
      <c r="P12" s="252"/>
      <c r="Q12" s="236"/>
      <c r="R12" s="236"/>
      <c r="S12" s="251"/>
      <c r="T12" s="252"/>
    </row>
    <row r="13" spans="1:20" ht="24" customHeight="1">
      <c r="A13" s="1321">
        <f>入力シート!E32</f>
        <v>6327</v>
      </c>
      <c r="B13" s="1322"/>
      <c r="C13" s="1325"/>
      <c r="D13" s="1326"/>
      <c r="E13" s="1295"/>
      <c r="F13" s="1296"/>
      <c r="G13" s="1301">
        <f>C13*E13</f>
        <v>0</v>
      </c>
      <c r="H13" s="1302"/>
      <c r="I13" s="1327">
        <f>入力シート!E31</f>
        <v>119</v>
      </c>
      <c r="J13" s="1328"/>
      <c r="K13" s="1323">
        <f>A13*2</f>
        <v>12654</v>
      </c>
      <c r="L13" s="1324"/>
      <c r="M13" s="1301">
        <f>I13*K13</f>
        <v>1505826</v>
      </c>
      <c r="N13" s="1302"/>
      <c r="O13" s="1301">
        <f>IF(C13&gt;I13,(I13),(C13))</f>
        <v>0</v>
      </c>
      <c r="P13" s="1302"/>
      <c r="Q13" s="1303">
        <f>IF(E13&gt;K13,(K13),(E13))</f>
        <v>0</v>
      </c>
      <c r="R13" s="1304"/>
      <c r="S13" s="1301">
        <f>O13*Q13</f>
        <v>0</v>
      </c>
      <c r="T13" s="1302"/>
    </row>
    <row r="14" spans="1:20" ht="12" customHeight="1">
      <c r="A14" s="210"/>
      <c r="B14" s="211"/>
      <c r="C14" s="210"/>
      <c r="D14" s="212"/>
      <c r="E14" s="211"/>
      <c r="F14" s="211"/>
      <c r="G14" s="210"/>
      <c r="H14" s="212"/>
      <c r="I14" s="211"/>
      <c r="J14" s="211"/>
      <c r="K14" s="210"/>
      <c r="L14" s="212"/>
      <c r="M14" s="211"/>
      <c r="N14" s="211"/>
      <c r="O14" s="210"/>
      <c r="P14" s="212"/>
      <c r="Q14" s="211"/>
      <c r="R14" s="211"/>
      <c r="S14" s="210"/>
      <c r="T14" s="212"/>
    </row>
    <row r="17" spans="1:15">
      <c r="A17" s="216" t="s">
        <v>1030</v>
      </c>
    </row>
    <row r="18" spans="1:15">
      <c r="A18" s="216" t="s">
        <v>761</v>
      </c>
    </row>
    <row r="19" spans="1:15">
      <c r="A19" s="216" t="s">
        <v>1031</v>
      </c>
    </row>
    <row r="20" spans="1:15" ht="6.75" customHeight="1"/>
    <row r="21" spans="1:15" ht="14.25">
      <c r="A21" s="114"/>
      <c r="B21" s="216" t="s">
        <v>1019</v>
      </c>
    </row>
    <row r="22" spans="1:15" ht="14.25">
      <c r="A22" s="114"/>
      <c r="N22" s="441" t="s">
        <v>874</v>
      </c>
    </row>
    <row r="23" spans="1:15" ht="14.25">
      <c r="A23" s="114"/>
      <c r="F23" s="216" t="s">
        <v>1020</v>
      </c>
      <c r="N23" s="216" t="s">
        <v>701</v>
      </c>
    </row>
    <row r="24" spans="1:15" ht="6.75" customHeight="1">
      <c r="A24" s="114"/>
      <c r="B24" s="114"/>
      <c r="C24" s="114"/>
      <c r="D24" s="114"/>
      <c r="E24" s="114"/>
      <c r="F24" s="114"/>
      <c r="G24" s="114"/>
      <c r="H24" s="114"/>
      <c r="I24" s="114"/>
      <c r="J24" s="114"/>
      <c r="L24" s="114"/>
      <c r="M24" s="114"/>
      <c r="N24" s="114"/>
      <c r="O24" s="114"/>
    </row>
    <row r="25" spans="1:15">
      <c r="A25" s="216" t="s">
        <v>1032</v>
      </c>
    </row>
    <row r="26" spans="1:15">
      <c r="A26" s="216" t="s">
        <v>1033</v>
      </c>
    </row>
    <row r="27" spans="1:15">
      <c r="A27" s="216" t="s">
        <v>760</v>
      </c>
    </row>
    <row r="28" spans="1:15">
      <c r="C28" s="236"/>
      <c r="D28" s="236"/>
      <c r="E28" s="236"/>
      <c r="F28" s="236"/>
      <c r="G28" s="236"/>
      <c r="H28" s="236"/>
      <c r="I28" s="236"/>
    </row>
  </sheetData>
  <mergeCells count="24">
    <mergeCell ref="Q8:R8"/>
    <mergeCell ref="S8:T8"/>
    <mergeCell ref="C8:D8"/>
    <mergeCell ref="E8:F8"/>
    <mergeCell ref="E13:F13"/>
    <mergeCell ref="C13:D13"/>
    <mergeCell ref="I13:J13"/>
    <mergeCell ref="G13:H13"/>
    <mergeCell ref="O8:P8"/>
    <mergeCell ref="I8:J8"/>
    <mergeCell ref="K8:L8"/>
    <mergeCell ref="M8:N8"/>
    <mergeCell ref="G8:H8"/>
    <mergeCell ref="C7:H7"/>
    <mergeCell ref="A3:T3"/>
    <mergeCell ref="A4:O4"/>
    <mergeCell ref="O7:T7"/>
    <mergeCell ref="I7:N7"/>
    <mergeCell ref="A13:B13"/>
    <mergeCell ref="S13:T13"/>
    <mergeCell ref="Q13:R13"/>
    <mergeCell ref="O13:P13"/>
    <mergeCell ref="M13:N13"/>
    <mergeCell ref="K13:L13"/>
  </mergeCells>
  <phoneticPr fontId="3"/>
  <pageMargins left="0.98425196850393704" right="0.39370078740157483" top="0.78740157480314965" bottom="0.78740157480314965" header="0.51181102362204722" footer="0.51181102362204722"/>
  <pageSetup paperSize="9" scale="86" orientation="portrait" blackAndWhite="1" horizontalDpi="200" verticalDpi="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view="pageBreakPreview" zoomScaleNormal="100" zoomScaleSheetLayoutView="100" workbookViewId="0"/>
  </sheetViews>
  <sheetFormatPr defaultColWidth="9" defaultRowHeight="14.25"/>
  <cols>
    <col min="1" max="8" width="9" style="114"/>
    <col min="9" max="9" width="13.375" style="114" customWidth="1"/>
    <col min="10" max="16384" width="9" style="114"/>
  </cols>
  <sheetData>
    <row r="1" spans="1:9">
      <c r="I1" s="138" t="s">
        <v>514</v>
      </c>
    </row>
    <row r="6" spans="1:9" ht="28.5">
      <c r="A6" s="671" t="s">
        <v>515</v>
      </c>
      <c r="B6" s="671"/>
      <c r="C6" s="671"/>
      <c r="D6" s="671"/>
      <c r="E6" s="671"/>
      <c r="F6" s="671"/>
      <c r="G6" s="671"/>
      <c r="H6" s="671"/>
      <c r="I6" s="671"/>
    </row>
    <row r="11" spans="1:9" ht="21" customHeight="1">
      <c r="A11" s="289" t="s">
        <v>919</v>
      </c>
    </row>
    <row r="12" spans="1:9" ht="21" customHeight="1">
      <c r="A12" s="289" t="s">
        <v>920</v>
      </c>
    </row>
    <row r="13" spans="1:9" ht="21" customHeight="1">
      <c r="A13" s="289" t="s">
        <v>921</v>
      </c>
    </row>
    <row r="19" spans="2:7">
      <c r="B19" s="672" t="str">
        <f>入力シート!C3</f>
        <v>令和5年5月18日</v>
      </c>
      <c r="C19" s="673"/>
    </row>
    <row r="20" spans="2:7">
      <c r="B20" s="139"/>
      <c r="C20" s="140"/>
    </row>
    <row r="21" spans="2:7">
      <c r="B21" s="139"/>
      <c r="C21" s="140"/>
    </row>
    <row r="23" spans="2:7">
      <c r="E23" s="114" t="s">
        <v>516</v>
      </c>
      <c r="F23" s="419">
        <f>入力シート!C22</f>
        <v>0</v>
      </c>
    </row>
    <row r="27" spans="2:7">
      <c r="E27" s="114" t="s">
        <v>517</v>
      </c>
      <c r="F27" s="280">
        <f>入力シート!C8</f>
        <v>0</v>
      </c>
      <c r="G27" s="280">
        <f>入力シート!C10</f>
        <v>0</v>
      </c>
    </row>
  </sheetData>
  <mergeCells count="2">
    <mergeCell ref="A6:I6"/>
    <mergeCell ref="B19:C19"/>
  </mergeCells>
  <phoneticPr fontId="3"/>
  <pageMargins left="0.78740157480314965" right="0.59055118110236227" top="0.78740157480314965" bottom="0.78740157480314965" header="0.51181102362204722" footer="0.51181102362204722"/>
  <pageSetup paperSize="9" orientation="portrait" horizontalDpi="200" verticalDpi="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T55"/>
  <sheetViews>
    <sheetView view="pageBreakPreview" zoomScaleNormal="100" zoomScaleSheetLayoutView="100" workbookViewId="0"/>
  </sheetViews>
  <sheetFormatPr defaultColWidth="5.875" defaultRowHeight="14.25"/>
  <cols>
    <col min="1" max="16384" width="5.875" style="114"/>
  </cols>
  <sheetData>
    <row r="1" spans="1:20">
      <c r="Q1" s="138" t="s">
        <v>128</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012" t="s">
        <v>129</v>
      </c>
      <c r="O4" s="955"/>
      <c r="P4" s="138"/>
    </row>
    <row r="5" spans="1:20">
      <c r="N5" s="1012" t="s">
        <v>130</v>
      </c>
      <c r="O5" s="955"/>
      <c r="P5" s="138"/>
    </row>
    <row r="6" spans="1:20">
      <c r="N6" s="182"/>
      <c r="O6" s="183"/>
    </row>
    <row r="7" spans="1:20" ht="28.5">
      <c r="A7" s="675" t="s">
        <v>107</v>
      </c>
      <c r="B7" s="675"/>
      <c r="C7" s="675"/>
      <c r="D7" s="675"/>
      <c r="E7" s="675"/>
      <c r="F7" s="675"/>
      <c r="G7" s="675"/>
      <c r="H7" s="675"/>
      <c r="I7" s="675"/>
      <c r="J7" s="675"/>
      <c r="K7" s="675"/>
      <c r="L7" s="675"/>
      <c r="M7" s="675"/>
      <c r="N7" s="675"/>
      <c r="O7" s="675"/>
      <c r="P7" s="675"/>
      <c r="Q7" s="675"/>
    </row>
    <row r="10" spans="1:20">
      <c r="A10" s="295" t="s">
        <v>1034</v>
      </c>
      <c r="B10" s="152"/>
      <c r="C10" s="152"/>
      <c r="D10" s="152"/>
      <c r="E10" s="152"/>
      <c r="F10" s="152"/>
      <c r="G10" s="152"/>
      <c r="H10" s="152"/>
      <c r="I10" s="280" t="str">
        <f>入力シート!E11</f>
        <v/>
      </c>
      <c r="J10" s="152"/>
      <c r="K10" s="152"/>
      <c r="L10" s="295" t="s">
        <v>750</v>
      </c>
      <c r="M10" s="152"/>
      <c r="N10" s="152"/>
      <c r="O10" s="152"/>
    </row>
    <row r="11" spans="1:20">
      <c r="A11" s="295" t="s">
        <v>745</v>
      </c>
      <c r="B11" s="152"/>
      <c r="C11" s="152"/>
      <c r="D11" s="391"/>
      <c r="E11" s="391"/>
      <c r="F11" s="391"/>
      <c r="G11" s="391"/>
      <c r="H11" s="391"/>
      <c r="I11" s="391"/>
      <c r="J11" s="391"/>
      <c r="K11" s="152"/>
      <c r="L11" s="152"/>
      <c r="M11" s="152"/>
      <c r="N11" s="152"/>
      <c r="O11" s="152"/>
    </row>
    <row r="12" spans="1:20">
      <c r="A12" s="295" t="s">
        <v>746</v>
      </c>
      <c r="B12" s="152"/>
      <c r="C12" s="152"/>
      <c r="D12" s="152"/>
      <c r="E12" s="152"/>
      <c r="F12" s="152"/>
      <c r="G12" s="152"/>
      <c r="H12" s="152"/>
      <c r="I12" s="152"/>
      <c r="J12" s="152"/>
      <c r="K12" s="152"/>
      <c r="L12" s="152"/>
      <c r="M12" s="152"/>
      <c r="N12" s="152"/>
      <c r="O12" s="152"/>
    </row>
    <row r="15" spans="1:20">
      <c r="A15" s="114" t="s">
        <v>108</v>
      </c>
    </row>
    <row r="16" spans="1:20">
      <c r="A16" s="114" t="s">
        <v>109</v>
      </c>
    </row>
    <row r="18" spans="1:12">
      <c r="A18" s="114" t="s">
        <v>110</v>
      </c>
    </row>
    <row r="20" spans="1:12">
      <c r="A20" s="114" t="s">
        <v>111</v>
      </c>
    </row>
    <row r="22" spans="1:12">
      <c r="A22" s="114" t="s">
        <v>112</v>
      </c>
    </row>
    <row r="23" spans="1:12">
      <c r="A23" s="303" t="s">
        <v>1035</v>
      </c>
      <c r="B23" s="143"/>
      <c r="C23" s="143"/>
      <c r="D23" s="143"/>
      <c r="E23" s="143"/>
      <c r="F23" s="143"/>
      <c r="G23" s="143"/>
      <c r="H23" s="143"/>
    </row>
    <row r="24" spans="1:12">
      <c r="A24" s="303" t="s">
        <v>1036</v>
      </c>
      <c r="B24" s="143"/>
      <c r="C24" s="143"/>
      <c r="D24" s="143"/>
      <c r="E24" s="143"/>
      <c r="F24" s="143"/>
      <c r="G24" s="143"/>
      <c r="H24" s="143"/>
    </row>
    <row r="26" spans="1:12">
      <c r="A26" s="143" t="s">
        <v>113</v>
      </c>
      <c r="B26" s="143"/>
      <c r="C26" s="143"/>
      <c r="D26" s="143"/>
      <c r="E26" s="143"/>
      <c r="F26" s="143"/>
      <c r="G26" s="143"/>
      <c r="H26" s="143"/>
      <c r="I26" s="143"/>
      <c r="J26" s="143"/>
      <c r="K26" s="143"/>
      <c r="L26" s="143"/>
    </row>
    <row r="28" spans="1:12">
      <c r="A28" s="114" t="s">
        <v>114</v>
      </c>
    </row>
    <row r="29" spans="1:12">
      <c r="A29" s="114" t="s">
        <v>118</v>
      </c>
    </row>
    <row r="30" spans="1:12">
      <c r="A30" s="114" t="s">
        <v>119</v>
      </c>
    </row>
    <row r="32" spans="1:12">
      <c r="A32" s="114" t="s">
        <v>115</v>
      </c>
    </row>
    <row r="33" spans="1:10">
      <c r="A33" s="114" t="s">
        <v>120</v>
      </c>
    </row>
    <row r="34" spans="1:10">
      <c r="A34" s="114" t="s">
        <v>121</v>
      </c>
    </row>
    <row r="35" spans="1:10">
      <c r="A35" s="114" t="s">
        <v>122</v>
      </c>
    </row>
    <row r="36" spans="1:10">
      <c r="A36" s="114" t="s">
        <v>123</v>
      </c>
    </row>
    <row r="37" spans="1:10">
      <c r="A37" s="114" t="s">
        <v>124</v>
      </c>
    </row>
    <row r="38" spans="1:10">
      <c r="A38" s="114" t="s">
        <v>131</v>
      </c>
    </row>
    <row r="40" spans="1:10">
      <c r="A40" s="303" t="s">
        <v>1037</v>
      </c>
      <c r="B40" s="143"/>
      <c r="C40" s="143"/>
      <c r="D40" s="143"/>
      <c r="E40" s="143"/>
    </row>
    <row r="42" spans="1:10">
      <c r="A42" s="114" t="s">
        <v>116</v>
      </c>
      <c r="E42" s="141">
        <f>入力シート!C22</f>
        <v>0</v>
      </c>
    </row>
    <row r="44" spans="1:10">
      <c r="C44" s="289" t="s">
        <v>935</v>
      </c>
    </row>
    <row r="46" spans="1:10">
      <c r="C46" s="114" t="s">
        <v>127</v>
      </c>
      <c r="F46" s="144">
        <f>入力シート!C8</f>
        <v>0</v>
      </c>
      <c r="G46" s="141"/>
      <c r="H46" s="141">
        <f>入力シート!C10</f>
        <v>0</v>
      </c>
      <c r="J46" s="138" t="s">
        <v>496</v>
      </c>
    </row>
    <row r="47" spans="1:10">
      <c r="F47" s="138"/>
      <c r="J47" s="138"/>
    </row>
    <row r="48" spans="1:10">
      <c r="F48" s="138"/>
      <c r="J48" s="138"/>
    </row>
    <row r="50" spans="1:10">
      <c r="A50" s="114" t="s">
        <v>117</v>
      </c>
      <c r="E50" s="143"/>
      <c r="F50" s="143"/>
      <c r="G50" s="143"/>
      <c r="H50" s="143"/>
      <c r="I50" s="143"/>
    </row>
    <row r="51" spans="1:10">
      <c r="E51" s="143"/>
      <c r="F51" s="143"/>
      <c r="G51" s="143"/>
      <c r="H51" s="143"/>
      <c r="I51" s="143"/>
    </row>
    <row r="52" spans="1:10">
      <c r="C52" s="114" t="s">
        <v>126</v>
      </c>
      <c r="E52" s="143"/>
      <c r="F52" s="143"/>
      <c r="G52" s="143"/>
      <c r="H52" s="143"/>
      <c r="I52" s="143"/>
      <c r="J52" s="138" t="s">
        <v>496</v>
      </c>
    </row>
    <row r="53" spans="1:10">
      <c r="E53" s="143"/>
      <c r="F53" s="143"/>
      <c r="G53" s="143"/>
      <c r="H53" s="143"/>
      <c r="I53" s="143"/>
      <c r="J53" s="138"/>
    </row>
    <row r="54" spans="1:10">
      <c r="E54" s="143"/>
      <c r="F54" s="143"/>
      <c r="G54" s="143"/>
      <c r="H54" s="143"/>
      <c r="I54" s="143"/>
    </row>
    <row r="55" spans="1:10">
      <c r="C55" s="114" t="s">
        <v>125</v>
      </c>
      <c r="E55" s="143"/>
      <c r="F55" s="143"/>
      <c r="G55" s="143"/>
      <c r="H55" s="143"/>
      <c r="I55" s="143"/>
      <c r="J55" s="138" t="s">
        <v>496</v>
      </c>
    </row>
  </sheetData>
  <mergeCells count="3">
    <mergeCell ref="N4:O4"/>
    <mergeCell ref="N5:O5"/>
    <mergeCell ref="A7:Q7"/>
  </mergeCells>
  <phoneticPr fontId="3"/>
  <pageMargins left="0.70866141732283472" right="0.31496062992125984" top="0.74803149606299213" bottom="0.74803149606299213" header="0.31496062992125984" footer="0.31496062992125984"/>
  <pageSetup paperSize="9" scale="93" orientation="portrait" blackAndWhite="1"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T54"/>
  <sheetViews>
    <sheetView view="pageBreakPreview" zoomScaleNormal="100" zoomScaleSheetLayoutView="100" workbookViewId="0"/>
  </sheetViews>
  <sheetFormatPr defaultColWidth="5.875" defaultRowHeight="14.25"/>
  <cols>
    <col min="1" max="16384" width="5.875" style="114"/>
  </cols>
  <sheetData>
    <row r="1" spans="1:20">
      <c r="P1" s="138" t="s">
        <v>243</v>
      </c>
    </row>
    <row r="2" spans="1:20">
      <c r="P2" s="138"/>
    </row>
    <row r="3" spans="1:20">
      <c r="A3" s="157"/>
      <c r="B3" s="157"/>
      <c r="C3" s="157"/>
      <c r="D3" s="157"/>
      <c r="E3" s="157"/>
      <c r="F3" s="157"/>
      <c r="G3" s="157"/>
      <c r="H3" s="157"/>
      <c r="I3" s="157"/>
      <c r="J3" s="157"/>
      <c r="K3" s="157"/>
      <c r="L3" s="157"/>
      <c r="M3" s="157"/>
      <c r="N3" s="157"/>
      <c r="O3" s="157"/>
      <c r="P3" s="157"/>
      <c r="Q3" s="157"/>
      <c r="R3" s="157"/>
      <c r="S3" s="157"/>
      <c r="T3" s="157"/>
    </row>
    <row r="4" spans="1:20">
      <c r="N4" s="116"/>
      <c r="O4" s="116"/>
      <c r="P4" s="138"/>
    </row>
    <row r="5" spans="1:20">
      <c r="N5" s="116"/>
      <c r="O5" s="116"/>
      <c r="P5" s="138"/>
    </row>
    <row r="6" spans="1:20">
      <c r="N6" s="116"/>
      <c r="O6" s="116"/>
    </row>
    <row r="7" spans="1:20" ht="28.5">
      <c r="A7" s="675" t="s">
        <v>132</v>
      </c>
      <c r="B7" s="675"/>
      <c r="C7" s="675"/>
      <c r="D7" s="675"/>
      <c r="E7" s="675"/>
      <c r="F7" s="675"/>
      <c r="G7" s="675"/>
      <c r="H7" s="675"/>
      <c r="I7" s="675"/>
      <c r="J7" s="675"/>
      <c r="K7" s="675"/>
      <c r="L7" s="675"/>
      <c r="M7" s="675"/>
      <c r="N7" s="675"/>
      <c r="O7" s="675"/>
      <c r="P7" s="675"/>
    </row>
    <row r="10" spans="1:20">
      <c r="A10" s="295" t="s">
        <v>1038</v>
      </c>
      <c r="B10" s="152"/>
      <c r="C10" s="152"/>
      <c r="D10" s="152"/>
      <c r="E10" s="152"/>
      <c r="F10" s="152"/>
      <c r="G10" s="152"/>
      <c r="H10" s="152"/>
      <c r="I10" s="280" t="str">
        <f>入力シート!E11</f>
        <v/>
      </c>
      <c r="J10" s="152"/>
      <c r="K10" s="152"/>
      <c r="L10" s="295" t="s">
        <v>750</v>
      </c>
      <c r="M10" s="152"/>
      <c r="N10" s="152"/>
      <c r="O10" s="152"/>
    </row>
    <row r="11" spans="1:20">
      <c r="A11" s="295" t="s">
        <v>745</v>
      </c>
      <c r="B11" s="152"/>
      <c r="C11" s="152"/>
      <c r="D11" s="391"/>
      <c r="E11" s="391"/>
      <c r="F11" s="391"/>
      <c r="G11" s="391"/>
      <c r="H11" s="391"/>
      <c r="I11" s="391"/>
      <c r="J11" s="391"/>
    </row>
    <row r="12" spans="1:20">
      <c r="A12" s="295" t="s">
        <v>876</v>
      </c>
    </row>
    <row r="14" spans="1:20">
      <c r="A14" s="114" t="s">
        <v>108</v>
      </c>
    </row>
    <row r="15" spans="1:20">
      <c r="A15" s="114" t="s">
        <v>109</v>
      </c>
    </row>
    <row r="17" spans="1:12">
      <c r="A17" s="114" t="s">
        <v>110</v>
      </c>
    </row>
    <row r="19" spans="1:12">
      <c r="A19" s="114" t="s">
        <v>111</v>
      </c>
    </row>
    <row r="21" spans="1:12">
      <c r="A21" s="114" t="s">
        <v>112</v>
      </c>
    </row>
    <row r="22" spans="1:12">
      <c r="A22" s="289" t="s">
        <v>1035</v>
      </c>
      <c r="B22" s="143"/>
      <c r="C22" s="143"/>
      <c r="D22" s="143"/>
      <c r="E22" s="143"/>
      <c r="F22" s="143"/>
      <c r="G22" s="143"/>
      <c r="H22" s="143"/>
    </row>
    <row r="23" spans="1:12">
      <c r="A23" s="289" t="s">
        <v>1036</v>
      </c>
      <c r="B23" s="143"/>
      <c r="C23" s="143"/>
      <c r="D23" s="143"/>
      <c r="E23" s="143"/>
      <c r="F23" s="143"/>
      <c r="G23" s="143"/>
      <c r="H23" s="143"/>
    </row>
    <row r="25" spans="1:12">
      <c r="A25" s="114" t="s">
        <v>113</v>
      </c>
      <c r="D25" s="143"/>
      <c r="E25" s="143"/>
      <c r="F25" s="143"/>
      <c r="G25" s="143"/>
      <c r="H25" s="143"/>
      <c r="I25" s="143"/>
      <c r="J25" s="143"/>
      <c r="K25" s="143"/>
      <c r="L25" s="143"/>
    </row>
    <row r="27" spans="1:12">
      <c r="A27" s="114" t="s">
        <v>114</v>
      </c>
    </row>
    <row r="28" spans="1:12">
      <c r="A28" s="114" t="s">
        <v>118</v>
      </c>
    </row>
    <row r="29" spans="1:12">
      <c r="A29" s="114" t="s">
        <v>119</v>
      </c>
    </row>
    <row r="31" spans="1:12">
      <c r="A31" s="114" t="s">
        <v>115</v>
      </c>
    </row>
    <row r="32" spans="1:12">
      <c r="A32" s="114" t="s">
        <v>120</v>
      </c>
    </row>
    <row r="33" spans="1:10">
      <c r="A33" s="114" t="s">
        <v>121</v>
      </c>
    </row>
    <row r="34" spans="1:10">
      <c r="A34" s="114" t="s">
        <v>122</v>
      </c>
    </row>
    <row r="35" spans="1:10">
      <c r="A35" s="114" t="s">
        <v>123</v>
      </c>
    </row>
    <row r="36" spans="1:10">
      <c r="A36" s="114" t="s">
        <v>124</v>
      </c>
    </row>
    <row r="37" spans="1:10">
      <c r="A37" s="114" t="s">
        <v>131</v>
      </c>
    </row>
    <row r="39" spans="1:10">
      <c r="A39" s="303" t="s">
        <v>1037</v>
      </c>
      <c r="B39" s="143"/>
      <c r="C39" s="143"/>
      <c r="D39" s="143"/>
      <c r="E39" s="143"/>
      <c r="F39" s="143"/>
      <c r="G39" s="143"/>
      <c r="H39" s="143"/>
    </row>
    <row r="41" spans="1:10">
      <c r="A41" s="114" t="s">
        <v>116</v>
      </c>
      <c r="E41" s="141">
        <f>入力シート!C22</f>
        <v>0</v>
      </c>
    </row>
    <row r="43" spans="1:10">
      <c r="C43" s="289" t="s">
        <v>1039</v>
      </c>
    </row>
    <row r="45" spans="1:10">
      <c r="C45" s="114" t="s">
        <v>127</v>
      </c>
      <c r="F45" s="144">
        <f>入力シート!C8</f>
        <v>0</v>
      </c>
      <c r="G45" s="141"/>
      <c r="H45" s="141">
        <f>入力シート!C10</f>
        <v>0</v>
      </c>
      <c r="J45" s="138" t="s">
        <v>496</v>
      </c>
    </row>
    <row r="46" spans="1:10">
      <c r="F46" s="138"/>
      <c r="J46" s="138"/>
    </row>
    <row r="47" spans="1:10">
      <c r="F47" s="138"/>
      <c r="J47" s="138"/>
    </row>
    <row r="49" spans="1:10">
      <c r="A49" s="114" t="s">
        <v>117</v>
      </c>
      <c r="E49" s="143"/>
      <c r="F49" s="143"/>
      <c r="G49" s="143"/>
      <c r="H49" s="143"/>
      <c r="I49" s="143"/>
    </row>
    <row r="50" spans="1:10">
      <c r="E50" s="143"/>
      <c r="F50" s="143"/>
      <c r="G50" s="143"/>
      <c r="H50" s="143"/>
      <c r="I50" s="143"/>
    </row>
    <row r="51" spans="1:10">
      <c r="C51" s="114" t="s">
        <v>126</v>
      </c>
      <c r="E51" s="143"/>
      <c r="F51" s="143"/>
      <c r="G51" s="143"/>
      <c r="H51" s="143"/>
      <c r="I51" s="143"/>
      <c r="J51" s="138" t="s">
        <v>496</v>
      </c>
    </row>
    <row r="52" spans="1:10">
      <c r="E52" s="143"/>
      <c r="F52" s="143"/>
      <c r="G52" s="143"/>
      <c r="H52" s="143"/>
      <c r="I52" s="143"/>
      <c r="J52" s="138"/>
    </row>
    <row r="53" spans="1:10">
      <c r="E53" s="143"/>
      <c r="F53" s="143"/>
      <c r="G53" s="143"/>
      <c r="H53" s="143"/>
      <c r="I53" s="143"/>
    </row>
    <row r="54" spans="1:10">
      <c r="C54" s="114" t="s">
        <v>125</v>
      </c>
      <c r="E54" s="143"/>
      <c r="F54" s="143"/>
      <c r="G54" s="143"/>
      <c r="H54" s="143"/>
      <c r="I54" s="143"/>
      <c r="J54" s="138" t="s">
        <v>496</v>
      </c>
    </row>
  </sheetData>
  <mergeCells count="1">
    <mergeCell ref="A7:P7"/>
  </mergeCells>
  <phoneticPr fontId="3"/>
  <pageMargins left="0.70866141732283472" right="0.31496062992125984" top="0.74803149606299213" bottom="0.74803149606299213" header="0.31496062992125984" footer="0.31496062992125984"/>
  <pageSetup paperSize="9" scale="99"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T51"/>
  <sheetViews>
    <sheetView view="pageBreakPreview" zoomScaleNormal="100" zoomScaleSheetLayoutView="100" workbookViewId="0"/>
  </sheetViews>
  <sheetFormatPr defaultColWidth="5.875" defaultRowHeight="14.25"/>
  <cols>
    <col min="1" max="16384" width="5.875" style="114"/>
  </cols>
  <sheetData>
    <row r="1" spans="1:20">
      <c r="P1" s="138" t="s">
        <v>244</v>
      </c>
    </row>
    <row r="2" spans="1:20">
      <c r="P2" s="138"/>
    </row>
    <row r="3" spans="1:20">
      <c r="A3" s="674"/>
      <c r="B3" s="674"/>
      <c r="C3" s="674"/>
      <c r="D3" s="674"/>
      <c r="E3" s="674"/>
      <c r="F3" s="674"/>
      <c r="G3" s="674"/>
      <c r="H3" s="674"/>
      <c r="I3" s="674"/>
      <c r="J3" s="674"/>
      <c r="K3" s="674"/>
      <c r="L3" s="674"/>
      <c r="M3" s="674"/>
      <c r="N3" s="674"/>
      <c r="O3" s="674"/>
      <c r="P3" s="157"/>
      <c r="Q3" s="157"/>
      <c r="R3" s="157"/>
      <c r="S3" s="157"/>
      <c r="T3" s="157"/>
    </row>
    <row r="4" spans="1:20">
      <c r="N4" s="194"/>
      <c r="O4" s="194"/>
      <c r="P4" s="138"/>
    </row>
    <row r="5" spans="1:20">
      <c r="N5" s="194"/>
      <c r="O5" s="194"/>
      <c r="P5" s="138"/>
    </row>
    <row r="6" spans="1:20">
      <c r="N6" s="196"/>
      <c r="O6" s="196"/>
    </row>
    <row r="7" spans="1:20" ht="28.5">
      <c r="A7" s="675" t="s">
        <v>133</v>
      </c>
      <c r="B7" s="675"/>
      <c r="C7" s="675"/>
      <c r="D7" s="675"/>
      <c r="E7" s="675"/>
      <c r="F7" s="675"/>
      <c r="G7" s="675"/>
      <c r="H7" s="675"/>
      <c r="I7" s="675"/>
      <c r="J7" s="675"/>
      <c r="K7" s="675"/>
      <c r="L7" s="675"/>
      <c r="M7" s="675"/>
      <c r="N7" s="675"/>
      <c r="O7" s="675"/>
      <c r="P7" s="675"/>
    </row>
    <row r="10" spans="1:20">
      <c r="A10" s="295" t="s">
        <v>1034</v>
      </c>
      <c r="B10" s="152"/>
      <c r="C10" s="152"/>
      <c r="D10" s="152"/>
      <c r="E10" s="152"/>
      <c r="F10" s="152"/>
      <c r="G10" s="152"/>
      <c r="H10" s="152"/>
      <c r="I10" s="280" t="str">
        <f>入力シート!E11</f>
        <v/>
      </c>
      <c r="J10" s="152"/>
      <c r="K10" s="152"/>
      <c r="L10" s="295" t="s">
        <v>750</v>
      </c>
      <c r="M10" s="152"/>
      <c r="N10" s="152"/>
      <c r="O10" s="152"/>
    </row>
    <row r="11" spans="1:20">
      <c r="A11" s="295" t="s">
        <v>745</v>
      </c>
      <c r="B11" s="152"/>
      <c r="C11" s="152"/>
      <c r="D11" s="143"/>
      <c r="E11" s="391"/>
      <c r="F11" s="391"/>
      <c r="G11" s="391"/>
      <c r="H11" s="391"/>
      <c r="I11" s="391"/>
      <c r="J11" s="391"/>
    </row>
    <row r="12" spans="1:20">
      <c r="A12" s="295" t="s">
        <v>747</v>
      </c>
    </row>
    <row r="14" spans="1:20">
      <c r="A14" s="114" t="s">
        <v>134</v>
      </c>
    </row>
    <row r="15" spans="1:20">
      <c r="A15" s="303" t="s">
        <v>1040</v>
      </c>
      <c r="B15" s="143"/>
      <c r="C15" s="143"/>
      <c r="D15" s="143"/>
      <c r="E15" s="143"/>
      <c r="F15" s="143"/>
      <c r="G15" s="143"/>
      <c r="H15" s="143"/>
      <c r="I15" s="143"/>
      <c r="J15" s="143"/>
    </row>
    <row r="17" spans="1:12">
      <c r="A17" s="114" t="s">
        <v>135</v>
      </c>
    </row>
    <row r="18" spans="1:12">
      <c r="A18" s="114" t="s">
        <v>136</v>
      </c>
      <c r="D18" s="143"/>
      <c r="E18" s="143"/>
      <c r="F18" s="143"/>
      <c r="G18" s="143"/>
      <c r="H18" s="143"/>
      <c r="I18" s="143"/>
      <c r="J18" s="143"/>
      <c r="K18" s="143"/>
    </row>
    <row r="19" spans="1:12">
      <c r="D19" s="143"/>
      <c r="E19" s="143"/>
      <c r="F19" s="143"/>
      <c r="G19" s="143"/>
      <c r="H19" s="143"/>
      <c r="I19" s="143"/>
      <c r="J19" s="143"/>
      <c r="K19" s="143"/>
    </row>
    <row r="20" spans="1:12">
      <c r="A20" s="114" t="s">
        <v>137</v>
      </c>
      <c r="D20" s="143"/>
      <c r="E20" s="143"/>
      <c r="F20" s="143"/>
      <c r="G20" s="143"/>
      <c r="H20" s="143"/>
      <c r="I20" s="143"/>
      <c r="J20" s="143"/>
      <c r="K20" s="143"/>
    </row>
    <row r="22" spans="1:12">
      <c r="A22" s="114" t="s">
        <v>138</v>
      </c>
      <c r="G22" s="143"/>
      <c r="H22" s="143"/>
      <c r="I22" s="143"/>
      <c r="J22" s="143"/>
      <c r="K22" s="143"/>
      <c r="L22" s="143"/>
    </row>
    <row r="24" spans="1:12">
      <c r="A24" s="114" t="s">
        <v>139</v>
      </c>
    </row>
    <row r="25" spans="1:12">
      <c r="A25" s="289" t="s">
        <v>904</v>
      </c>
      <c r="F25" s="143"/>
    </row>
    <row r="26" spans="1:12">
      <c r="A26" s="289" t="s">
        <v>905</v>
      </c>
    </row>
    <row r="28" spans="1:12">
      <c r="A28" s="114" t="s">
        <v>140</v>
      </c>
    </row>
    <row r="29" spans="1:12">
      <c r="A29" s="289" t="s">
        <v>906</v>
      </c>
    </row>
    <row r="30" spans="1:12">
      <c r="A30" s="289" t="s">
        <v>907</v>
      </c>
    </row>
    <row r="31" spans="1:12">
      <c r="A31" s="289" t="s">
        <v>908</v>
      </c>
    </row>
    <row r="32" spans="1:12">
      <c r="A32" s="289" t="s">
        <v>909</v>
      </c>
    </row>
    <row r="33" spans="1:10">
      <c r="A33" s="289" t="s">
        <v>910</v>
      </c>
    </row>
    <row r="34" spans="1:10">
      <c r="A34" s="289" t="s">
        <v>911</v>
      </c>
    </row>
    <row r="36" spans="1:10">
      <c r="A36" s="303" t="s">
        <v>1037</v>
      </c>
      <c r="B36" s="143"/>
      <c r="C36" s="143"/>
      <c r="D36" s="143"/>
      <c r="E36" s="143"/>
    </row>
    <row r="38" spans="1:10">
      <c r="A38" s="114" t="s">
        <v>116</v>
      </c>
      <c r="E38" s="141">
        <f>入力シート!C22</f>
        <v>0</v>
      </c>
    </row>
    <row r="40" spans="1:10">
      <c r="C40" s="289" t="s">
        <v>1039</v>
      </c>
    </row>
    <row r="42" spans="1:10">
      <c r="C42" s="114" t="s">
        <v>127</v>
      </c>
      <c r="F42" s="144">
        <f>入力シート!C8</f>
        <v>0</v>
      </c>
      <c r="G42" s="141"/>
      <c r="H42" s="141">
        <f>入力シート!C10</f>
        <v>0</v>
      </c>
      <c r="J42" s="138" t="s">
        <v>496</v>
      </c>
    </row>
    <row r="43" spans="1:10">
      <c r="F43" s="138"/>
      <c r="J43" s="138"/>
    </row>
    <row r="44" spans="1:10">
      <c r="F44" s="138"/>
      <c r="J44" s="138"/>
    </row>
    <row r="46" spans="1:10">
      <c r="A46" s="114" t="s">
        <v>117</v>
      </c>
      <c r="E46" s="143"/>
      <c r="F46" s="143"/>
      <c r="G46" s="143"/>
      <c r="H46" s="143"/>
      <c r="I46" s="143"/>
    </row>
    <row r="47" spans="1:10">
      <c r="E47" s="143"/>
      <c r="F47" s="143"/>
      <c r="G47" s="143"/>
      <c r="H47" s="143"/>
      <c r="I47" s="143"/>
    </row>
    <row r="48" spans="1:10">
      <c r="C48" s="114" t="s">
        <v>126</v>
      </c>
      <c r="E48" s="143"/>
      <c r="F48" s="143"/>
      <c r="G48" s="143"/>
      <c r="H48" s="143"/>
      <c r="I48" s="143"/>
      <c r="J48" s="138" t="s">
        <v>496</v>
      </c>
    </row>
    <row r="49" spans="3:10">
      <c r="E49" s="143"/>
      <c r="F49" s="143"/>
      <c r="G49" s="143"/>
      <c r="H49" s="143"/>
      <c r="I49" s="143"/>
      <c r="J49" s="138"/>
    </row>
    <row r="50" spans="3:10">
      <c r="E50" s="143"/>
      <c r="F50" s="143"/>
      <c r="G50" s="143"/>
      <c r="H50" s="143"/>
      <c r="I50" s="143"/>
    </row>
    <row r="51" spans="3:10">
      <c r="C51" s="114" t="s">
        <v>125</v>
      </c>
      <c r="E51" s="143"/>
      <c r="F51" s="143"/>
      <c r="G51" s="143"/>
      <c r="H51" s="143"/>
      <c r="I51" s="143"/>
      <c r="J51" s="138" t="s">
        <v>496</v>
      </c>
    </row>
  </sheetData>
  <mergeCells count="2">
    <mergeCell ref="A7:P7"/>
    <mergeCell ref="A3:O3"/>
  </mergeCells>
  <phoneticPr fontId="3"/>
  <pageMargins left="0.70866141732283472" right="0.31496062992125984" top="0.74803149606299213" bottom="0.74803149606299213" header="0.31496062992125984" footer="0.31496062992125984"/>
  <pageSetup paperSize="9" scale="99" orientation="portrait" blackAndWhite="1"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T48"/>
  <sheetViews>
    <sheetView view="pageBreakPreview" zoomScaleNormal="100" zoomScaleSheetLayoutView="100" workbookViewId="0"/>
  </sheetViews>
  <sheetFormatPr defaultColWidth="5.875" defaultRowHeight="14.25"/>
  <cols>
    <col min="1" max="16384" width="5.875" style="114"/>
  </cols>
  <sheetData>
    <row r="1" spans="1:20">
      <c r="P1" s="138" t="s">
        <v>245</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012" t="s">
        <v>129</v>
      </c>
      <c r="O4" s="955"/>
      <c r="P4" s="138"/>
    </row>
    <row r="5" spans="1:20">
      <c r="N5" s="1012" t="s">
        <v>130</v>
      </c>
      <c r="O5" s="955"/>
      <c r="P5" s="138"/>
    </row>
    <row r="6" spans="1:20">
      <c r="N6" s="182"/>
      <c r="O6" s="183"/>
    </row>
    <row r="7" spans="1:20" ht="28.5">
      <c r="A7" s="675" t="s">
        <v>141</v>
      </c>
      <c r="B7" s="675"/>
      <c r="C7" s="675"/>
      <c r="D7" s="675"/>
      <c r="E7" s="675"/>
      <c r="F7" s="675"/>
      <c r="G7" s="675"/>
      <c r="H7" s="675"/>
      <c r="I7" s="675"/>
      <c r="J7" s="675"/>
      <c r="K7" s="675"/>
      <c r="L7" s="675"/>
      <c r="M7" s="675"/>
      <c r="N7" s="675"/>
      <c r="O7" s="675"/>
      <c r="P7" s="675"/>
    </row>
    <row r="10" spans="1:20">
      <c r="A10" s="295" t="s">
        <v>1034</v>
      </c>
      <c r="B10" s="152"/>
      <c r="C10" s="152"/>
      <c r="D10" s="152"/>
      <c r="E10" s="152"/>
      <c r="F10" s="152"/>
      <c r="G10" s="152"/>
      <c r="H10" s="152"/>
      <c r="I10" s="280" t="str">
        <f>入力シート!E11</f>
        <v/>
      </c>
      <c r="J10" s="152"/>
      <c r="K10" s="152"/>
      <c r="L10" s="295" t="s">
        <v>750</v>
      </c>
      <c r="M10" s="152"/>
      <c r="N10" s="152"/>
      <c r="O10" s="152"/>
    </row>
    <row r="11" spans="1:20">
      <c r="A11" s="295" t="s">
        <v>745</v>
      </c>
      <c r="B11" s="143"/>
      <c r="C11" s="143"/>
      <c r="D11" s="143"/>
      <c r="E11" s="391"/>
      <c r="F11" s="391"/>
      <c r="G11" s="391"/>
      <c r="H11" s="391"/>
      <c r="I11" s="391"/>
      <c r="J11" s="391"/>
    </row>
    <row r="12" spans="1:20">
      <c r="A12" s="295" t="s">
        <v>1041</v>
      </c>
    </row>
    <row r="13" spans="1:20">
      <c r="A13" s="295" t="s">
        <v>1042</v>
      </c>
    </row>
    <row r="15" spans="1:20">
      <c r="A15" s="114" t="s">
        <v>142</v>
      </c>
    </row>
    <row r="16" spans="1:20">
      <c r="A16" s="289" t="s">
        <v>1043</v>
      </c>
      <c r="B16" s="143"/>
      <c r="C16" s="143"/>
      <c r="D16" s="143"/>
      <c r="E16" s="143"/>
      <c r="F16" s="143"/>
      <c r="G16" s="143"/>
      <c r="H16" s="143"/>
    </row>
    <row r="17" spans="1:12">
      <c r="A17" s="289" t="s">
        <v>1044</v>
      </c>
      <c r="B17" s="143"/>
      <c r="C17" s="143"/>
      <c r="D17" s="143"/>
      <c r="E17" s="143"/>
      <c r="F17" s="143"/>
      <c r="G17" s="143"/>
      <c r="H17" s="143"/>
    </row>
    <row r="18" spans="1:12">
      <c r="A18" s="114" t="s">
        <v>143</v>
      </c>
      <c r="B18" s="143"/>
      <c r="C18" s="143"/>
      <c r="D18" s="143"/>
      <c r="E18" s="143"/>
      <c r="F18" s="143"/>
      <c r="G18" s="143"/>
      <c r="H18" s="143"/>
    </row>
    <row r="20" spans="1:12">
      <c r="A20" s="114" t="s">
        <v>144</v>
      </c>
      <c r="D20" s="143"/>
      <c r="E20" s="143"/>
    </row>
    <row r="21" spans="1:12">
      <c r="A21" s="114" t="s">
        <v>145</v>
      </c>
      <c r="D21" s="143"/>
      <c r="E21" s="143"/>
    </row>
    <row r="23" spans="1:12">
      <c r="A23" s="114" t="s">
        <v>146</v>
      </c>
      <c r="F23" s="143"/>
      <c r="G23" s="143"/>
      <c r="H23" s="143"/>
      <c r="I23" s="143"/>
      <c r="J23" s="143"/>
      <c r="K23" s="143"/>
      <c r="L23" s="143"/>
    </row>
    <row r="26" spans="1:12">
      <c r="A26" s="114" t="s">
        <v>147</v>
      </c>
    </row>
    <row r="27" spans="1:12">
      <c r="A27" s="114" t="s">
        <v>120</v>
      </c>
    </row>
    <row r="28" spans="1:12">
      <c r="A28" s="114" t="s">
        <v>121</v>
      </c>
    </row>
    <row r="29" spans="1:12">
      <c r="A29" s="114" t="s">
        <v>122</v>
      </c>
    </row>
    <row r="30" spans="1:12">
      <c r="A30" s="114" t="s">
        <v>123</v>
      </c>
    </row>
    <row r="31" spans="1:12">
      <c r="A31" s="114" t="s">
        <v>124</v>
      </c>
    </row>
    <row r="32" spans="1:12">
      <c r="A32" s="114" t="s">
        <v>131</v>
      </c>
    </row>
    <row r="34" spans="1:10">
      <c r="A34" s="303" t="s">
        <v>1037</v>
      </c>
      <c r="B34" s="143"/>
      <c r="C34" s="143"/>
      <c r="D34" s="143"/>
      <c r="E34" s="143"/>
    </row>
    <row r="36" spans="1:10">
      <c r="A36" s="114" t="s">
        <v>116</v>
      </c>
      <c r="E36" s="141">
        <f>入力シート!C22</f>
        <v>0</v>
      </c>
    </row>
    <row r="38" spans="1:10">
      <c r="C38" s="289" t="s">
        <v>1039</v>
      </c>
    </row>
    <row r="40" spans="1:10">
      <c r="B40" s="114" t="s">
        <v>149</v>
      </c>
      <c r="F40" s="144">
        <f>入力シート!C8</f>
        <v>0</v>
      </c>
      <c r="G40" s="141"/>
      <c r="H40" s="141">
        <f>入力シート!C10</f>
        <v>0</v>
      </c>
      <c r="J40" s="138" t="s">
        <v>496</v>
      </c>
    </row>
    <row r="41" spans="1:10">
      <c r="F41" s="138"/>
      <c r="J41" s="138"/>
    </row>
    <row r="42" spans="1:10">
      <c r="F42" s="138"/>
      <c r="J42" s="138"/>
    </row>
    <row r="44" spans="1:10">
      <c r="A44" s="114" t="s">
        <v>117</v>
      </c>
      <c r="E44" s="143"/>
      <c r="F44" s="143"/>
      <c r="G44" s="143"/>
      <c r="H44" s="143"/>
      <c r="I44" s="143"/>
    </row>
    <row r="45" spans="1:10">
      <c r="E45" s="143"/>
      <c r="F45" s="143"/>
      <c r="G45" s="143"/>
      <c r="H45" s="143"/>
      <c r="I45" s="143"/>
    </row>
    <row r="46" spans="1:10">
      <c r="E46" s="143"/>
      <c r="F46" s="143"/>
      <c r="G46" s="143"/>
      <c r="H46" s="143"/>
      <c r="I46" s="143"/>
    </row>
    <row r="47" spans="1:10">
      <c r="B47" s="114" t="s">
        <v>148</v>
      </c>
      <c r="E47" s="143"/>
      <c r="F47" s="143"/>
      <c r="G47" s="143"/>
      <c r="H47" s="143"/>
      <c r="I47" s="143"/>
      <c r="J47" s="138" t="s">
        <v>496</v>
      </c>
    </row>
    <row r="48" spans="1:10">
      <c r="J48" s="138"/>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T46"/>
  <sheetViews>
    <sheetView view="pageBreakPreview" zoomScaleNormal="100" zoomScaleSheetLayoutView="100" workbookViewId="0"/>
  </sheetViews>
  <sheetFormatPr defaultColWidth="5.875" defaultRowHeight="14.25"/>
  <cols>
    <col min="1" max="16384" width="5.875" style="289"/>
  </cols>
  <sheetData>
    <row r="1" spans="1:20">
      <c r="P1" s="290" t="s">
        <v>213</v>
      </c>
    </row>
    <row r="2" spans="1:20">
      <c r="P2" s="290"/>
    </row>
    <row r="3" spans="1:20">
      <c r="A3" s="293"/>
      <c r="B3" s="293"/>
      <c r="C3" s="293"/>
      <c r="D3" s="293"/>
      <c r="E3" s="293"/>
      <c r="F3" s="293"/>
      <c r="G3" s="293"/>
      <c r="H3" s="293"/>
      <c r="I3" s="293"/>
      <c r="J3" s="293"/>
      <c r="K3" s="293"/>
      <c r="L3" s="293"/>
      <c r="M3" s="293"/>
      <c r="N3" s="483"/>
      <c r="O3" s="485"/>
      <c r="P3" s="293"/>
      <c r="Q3" s="293"/>
      <c r="R3" s="293"/>
      <c r="S3" s="293"/>
      <c r="T3" s="293"/>
    </row>
    <row r="4" spans="1:20">
      <c r="N4" s="1215" t="s">
        <v>129</v>
      </c>
      <c r="O4" s="1216"/>
      <c r="P4" s="290"/>
    </row>
    <row r="5" spans="1:20">
      <c r="N5" s="1215" t="s">
        <v>130</v>
      </c>
      <c r="O5" s="1216"/>
      <c r="P5" s="290"/>
    </row>
    <row r="6" spans="1:20">
      <c r="N6" s="341"/>
      <c r="O6" s="336"/>
    </row>
    <row r="7" spans="1:20" ht="28.5">
      <c r="A7" s="675" t="s">
        <v>324</v>
      </c>
      <c r="B7" s="675"/>
      <c r="C7" s="675"/>
      <c r="D7" s="675"/>
      <c r="E7" s="675"/>
      <c r="F7" s="675"/>
      <c r="G7" s="675"/>
      <c r="H7" s="675"/>
      <c r="I7" s="675"/>
      <c r="J7" s="675"/>
      <c r="K7" s="675"/>
      <c r="L7" s="675"/>
      <c r="M7" s="675"/>
      <c r="N7" s="675"/>
      <c r="O7" s="675"/>
      <c r="P7" s="675"/>
    </row>
    <row r="10" spans="1:20" ht="18" customHeight="1">
      <c r="A10" s="295" t="s">
        <v>1034</v>
      </c>
      <c r="B10" s="152"/>
      <c r="C10" s="152"/>
      <c r="D10" s="152"/>
      <c r="E10" s="152"/>
      <c r="F10" s="152"/>
      <c r="G10" s="152"/>
      <c r="H10" s="152"/>
      <c r="I10" s="280" t="str">
        <f>入力シート!E11</f>
        <v/>
      </c>
      <c r="J10" s="152"/>
      <c r="K10" s="152"/>
      <c r="L10" s="295" t="s">
        <v>750</v>
      </c>
      <c r="M10" s="152"/>
      <c r="N10" s="152"/>
      <c r="O10" s="152"/>
      <c r="P10" s="114"/>
    </row>
    <row r="11" spans="1:20" ht="18" customHeight="1">
      <c r="A11" s="295" t="s">
        <v>745</v>
      </c>
      <c r="B11" s="295"/>
      <c r="C11" s="295"/>
      <c r="D11" s="414"/>
      <c r="E11" s="414"/>
      <c r="F11" s="414"/>
      <c r="G11" s="414"/>
      <c r="H11" s="414"/>
      <c r="I11" s="414"/>
      <c r="J11" s="414"/>
    </row>
    <row r="12" spans="1:20">
      <c r="A12" s="295" t="s">
        <v>748</v>
      </c>
    </row>
    <row r="14" spans="1:20">
      <c r="A14" s="289" t="s">
        <v>209</v>
      </c>
    </row>
    <row r="15" spans="1:20">
      <c r="A15" s="289" t="s">
        <v>325</v>
      </c>
    </row>
    <row r="17" spans="1:8">
      <c r="A17" s="289" t="s">
        <v>144</v>
      </c>
      <c r="D17" s="303"/>
      <c r="E17" s="303"/>
    </row>
    <row r="18" spans="1:8">
      <c r="A18" s="289" t="s">
        <v>211</v>
      </c>
      <c r="C18" s="303"/>
      <c r="D18" s="303"/>
      <c r="E18" s="303"/>
      <c r="F18" s="303"/>
      <c r="G18" s="303"/>
    </row>
    <row r="20" spans="1:8">
      <c r="A20" s="289" t="s">
        <v>212</v>
      </c>
    </row>
    <row r="21" spans="1:8">
      <c r="A21" s="303" t="s">
        <v>1045</v>
      </c>
      <c r="B21" s="303"/>
      <c r="C21" s="303"/>
      <c r="D21" s="303"/>
      <c r="E21" s="303"/>
    </row>
    <row r="23" spans="1:8">
      <c r="A23" s="289" t="s">
        <v>323</v>
      </c>
    </row>
    <row r="24" spans="1:8">
      <c r="A24" s="289" t="s">
        <v>906</v>
      </c>
    </row>
    <row r="25" spans="1:8">
      <c r="A25" s="289" t="s">
        <v>907</v>
      </c>
    </row>
    <row r="26" spans="1:8">
      <c r="A26" s="289" t="s">
        <v>908</v>
      </c>
    </row>
    <row r="27" spans="1:8">
      <c r="A27" s="289" t="s">
        <v>909</v>
      </c>
    </row>
    <row r="28" spans="1:8">
      <c r="A28" s="289" t="s">
        <v>910</v>
      </c>
    </row>
    <row r="29" spans="1:8">
      <c r="A29" s="289" t="s">
        <v>911</v>
      </c>
    </row>
    <row r="31" spans="1:8">
      <c r="A31" s="303" t="s">
        <v>1037</v>
      </c>
      <c r="B31" s="303"/>
      <c r="C31" s="303"/>
      <c r="D31" s="303"/>
      <c r="E31" s="303"/>
      <c r="F31" s="303"/>
      <c r="G31" s="303"/>
      <c r="H31" s="303"/>
    </row>
    <row r="33" spans="1:10">
      <c r="A33" s="289" t="s">
        <v>116</v>
      </c>
      <c r="E33" s="280">
        <f>入力シート!C22</f>
        <v>0</v>
      </c>
    </row>
    <row r="35" spans="1:10">
      <c r="C35" s="289" t="s">
        <v>1039</v>
      </c>
    </row>
    <row r="37" spans="1:10">
      <c r="C37" s="289" t="s">
        <v>127</v>
      </c>
      <c r="F37" s="306">
        <f>入力シート!C8</f>
        <v>0</v>
      </c>
      <c r="G37" s="280"/>
      <c r="H37" s="280">
        <f>入力シート!C10</f>
        <v>0</v>
      </c>
      <c r="J37" s="290" t="s">
        <v>496</v>
      </c>
    </row>
    <row r="38" spans="1:10">
      <c r="F38" s="290"/>
      <c r="J38" s="290"/>
    </row>
    <row r="39" spans="1:10">
      <c r="F39" s="290"/>
      <c r="J39" s="290"/>
    </row>
    <row r="41" spans="1:10">
      <c r="A41" s="289" t="s">
        <v>117</v>
      </c>
      <c r="E41" s="303"/>
      <c r="F41" s="303"/>
      <c r="G41" s="303"/>
      <c r="H41" s="303"/>
      <c r="I41" s="303"/>
    </row>
    <row r="42" spans="1:10">
      <c r="E42" s="303"/>
      <c r="F42" s="303"/>
      <c r="G42" s="303"/>
      <c r="H42" s="303"/>
      <c r="I42" s="303"/>
    </row>
    <row r="43" spans="1:10">
      <c r="C43" s="289" t="s">
        <v>126</v>
      </c>
      <c r="E43" s="303"/>
      <c r="F43" s="303"/>
      <c r="G43" s="303"/>
      <c r="H43" s="303"/>
      <c r="I43" s="303"/>
      <c r="J43" s="290" t="s">
        <v>496</v>
      </c>
    </row>
    <row r="44" spans="1:10">
      <c r="E44" s="303"/>
      <c r="F44" s="303"/>
      <c r="G44" s="303"/>
      <c r="H44" s="303"/>
      <c r="I44" s="303"/>
      <c r="J44" s="290"/>
    </row>
    <row r="45" spans="1:10">
      <c r="E45" s="303"/>
      <c r="F45" s="303"/>
      <c r="G45" s="303"/>
      <c r="H45" s="303"/>
      <c r="I45" s="303"/>
    </row>
    <row r="46" spans="1:10">
      <c r="C46" s="289" t="s">
        <v>125</v>
      </c>
      <c r="E46" s="303"/>
      <c r="F46" s="303"/>
      <c r="G46" s="303"/>
      <c r="H46" s="303"/>
      <c r="I46" s="303"/>
      <c r="J46" s="290" t="s">
        <v>496</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T46"/>
  <sheetViews>
    <sheetView view="pageBreakPreview" zoomScaleNormal="100" zoomScaleSheetLayoutView="100" workbookViewId="0"/>
  </sheetViews>
  <sheetFormatPr defaultColWidth="5.875" defaultRowHeight="14.25"/>
  <cols>
    <col min="1" max="16384" width="5.875" style="114"/>
  </cols>
  <sheetData>
    <row r="1" spans="1:20">
      <c r="P1" s="290" t="s">
        <v>326</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012" t="s">
        <v>129</v>
      </c>
      <c r="O4" s="955"/>
      <c r="P4" s="138"/>
    </row>
    <row r="5" spans="1:20">
      <c r="N5" s="1012" t="s">
        <v>130</v>
      </c>
      <c r="O5" s="955"/>
      <c r="P5" s="138"/>
    </row>
    <row r="6" spans="1:20">
      <c r="N6" s="182"/>
      <c r="O6" s="183"/>
    </row>
    <row r="7" spans="1:20" ht="28.5">
      <c r="A7" s="675" t="s">
        <v>208</v>
      </c>
      <c r="B7" s="675"/>
      <c r="C7" s="675"/>
      <c r="D7" s="675"/>
      <c r="E7" s="675"/>
      <c r="F7" s="675"/>
      <c r="G7" s="675"/>
      <c r="H7" s="675"/>
      <c r="I7" s="675"/>
      <c r="J7" s="675"/>
      <c r="K7" s="675"/>
      <c r="L7" s="675"/>
      <c r="M7" s="675"/>
      <c r="N7" s="675"/>
      <c r="O7" s="675"/>
      <c r="P7" s="675"/>
    </row>
    <row r="10" spans="1:20" ht="18" customHeight="1">
      <c r="A10" s="295" t="s">
        <v>1034</v>
      </c>
      <c r="B10" s="152"/>
      <c r="C10" s="152"/>
      <c r="D10" s="152"/>
      <c r="E10" s="152"/>
      <c r="F10" s="152"/>
      <c r="G10" s="152"/>
      <c r="H10" s="152"/>
      <c r="I10" s="280" t="str">
        <f>入力シート!E11</f>
        <v/>
      </c>
      <c r="J10" s="152"/>
      <c r="K10" s="152"/>
      <c r="L10" s="295" t="s">
        <v>750</v>
      </c>
      <c r="M10" s="152"/>
      <c r="N10" s="152"/>
      <c r="O10" s="152"/>
    </row>
    <row r="11" spans="1:20" ht="18" customHeight="1">
      <c r="A11" s="295" t="s">
        <v>745</v>
      </c>
      <c r="B11" s="152"/>
      <c r="C11" s="152"/>
      <c r="D11" s="143"/>
      <c r="E11" s="391"/>
      <c r="F11" s="391"/>
      <c r="G11" s="391"/>
      <c r="H11" s="391"/>
      <c r="I11" s="391"/>
      <c r="J11" s="391"/>
      <c r="K11" s="391"/>
    </row>
    <row r="12" spans="1:20">
      <c r="A12" s="295" t="s">
        <v>748</v>
      </c>
    </row>
    <row r="14" spans="1:20">
      <c r="A14" s="114" t="s">
        <v>209</v>
      </c>
    </row>
    <row r="15" spans="1:20">
      <c r="A15" s="114" t="s">
        <v>210</v>
      </c>
    </row>
    <row r="17" spans="1:8">
      <c r="A17" s="114" t="s">
        <v>144</v>
      </c>
      <c r="D17" s="143"/>
      <c r="E17" s="143"/>
    </row>
    <row r="18" spans="1:8">
      <c r="A18" s="114" t="s">
        <v>211</v>
      </c>
      <c r="C18" s="143"/>
      <c r="D18" s="143"/>
      <c r="E18" s="143"/>
      <c r="F18" s="143"/>
      <c r="G18" s="143"/>
    </row>
    <row r="20" spans="1:8">
      <c r="A20" s="114" t="s">
        <v>212</v>
      </c>
    </row>
    <row r="21" spans="1:8">
      <c r="A21" s="303" t="s">
        <v>1045</v>
      </c>
      <c r="B21" s="143"/>
      <c r="C21" s="143"/>
      <c r="D21" s="143"/>
      <c r="E21" s="143"/>
    </row>
    <row r="23" spans="1:8">
      <c r="A23" s="114" t="s">
        <v>147</v>
      </c>
    </row>
    <row r="24" spans="1:8">
      <c r="A24" s="114" t="s">
        <v>120</v>
      </c>
    </row>
    <row r="25" spans="1:8">
      <c r="A25" s="114" t="s">
        <v>121</v>
      </c>
    </row>
    <row r="26" spans="1:8">
      <c r="A26" s="114" t="s">
        <v>122</v>
      </c>
    </row>
    <row r="27" spans="1:8">
      <c r="A27" s="114" t="s">
        <v>123</v>
      </c>
    </row>
    <row r="28" spans="1:8">
      <c r="A28" s="114" t="s">
        <v>124</v>
      </c>
    </row>
    <row r="29" spans="1:8">
      <c r="A29" s="114" t="s">
        <v>131</v>
      </c>
    </row>
    <row r="31" spans="1:8">
      <c r="A31" s="303" t="s">
        <v>1037</v>
      </c>
      <c r="B31" s="143"/>
      <c r="C31" s="143"/>
      <c r="D31" s="143"/>
      <c r="E31" s="143"/>
      <c r="F31" s="143"/>
      <c r="G31" s="143"/>
      <c r="H31" s="143"/>
    </row>
    <row r="33" spans="1:10">
      <c r="A33" s="114" t="s">
        <v>116</v>
      </c>
      <c r="E33" s="141">
        <f>入力シート!C22</f>
        <v>0</v>
      </c>
    </row>
    <row r="35" spans="1:10">
      <c r="C35" s="289" t="s">
        <v>1039</v>
      </c>
    </row>
    <row r="37" spans="1:10">
      <c r="C37" s="114" t="s">
        <v>127</v>
      </c>
      <c r="F37" s="144">
        <f>入力シート!C8</f>
        <v>0</v>
      </c>
      <c r="G37" s="141"/>
      <c r="H37" s="141">
        <f>入力シート!C10</f>
        <v>0</v>
      </c>
      <c r="J37" s="138" t="s">
        <v>496</v>
      </c>
    </row>
    <row r="38" spans="1:10">
      <c r="F38" s="138"/>
      <c r="J38" s="138"/>
    </row>
    <row r="39" spans="1:10">
      <c r="F39" s="138"/>
      <c r="J39" s="138"/>
    </row>
    <row r="41" spans="1:10">
      <c r="A41" s="114" t="s">
        <v>117</v>
      </c>
      <c r="E41" s="143"/>
      <c r="F41" s="143"/>
      <c r="G41" s="143"/>
      <c r="H41" s="143"/>
      <c r="I41" s="143"/>
    </row>
    <row r="42" spans="1:10">
      <c r="E42" s="143"/>
      <c r="F42" s="143"/>
      <c r="G42" s="143"/>
      <c r="H42" s="143"/>
      <c r="I42" s="143"/>
    </row>
    <row r="43" spans="1:10">
      <c r="C43" s="114" t="s">
        <v>126</v>
      </c>
      <c r="E43" s="143"/>
      <c r="F43" s="143"/>
      <c r="G43" s="143"/>
      <c r="H43" s="143"/>
      <c r="I43" s="143"/>
      <c r="J43" s="138" t="s">
        <v>496</v>
      </c>
    </row>
    <row r="44" spans="1:10">
      <c r="E44" s="143"/>
      <c r="F44" s="143"/>
      <c r="G44" s="143"/>
      <c r="H44" s="143"/>
      <c r="I44" s="143"/>
      <c r="J44" s="138"/>
    </row>
    <row r="45" spans="1:10">
      <c r="E45" s="143"/>
      <c r="F45" s="143"/>
      <c r="G45" s="143"/>
      <c r="H45" s="143"/>
      <c r="I45" s="143"/>
    </row>
    <row r="46" spans="1:10">
      <c r="C46" s="114" t="s">
        <v>125</v>
      </c>
      <c r="E46" s="143"/>
      <c r="F46" s="143"/>
      <c r="G46" s="143"/>
      <c r="H46" s="143"/>
      <c r="I46" s="143"/>
      <c r="J46" s="138" t="s">
        <v>496</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5"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view="pageBreakPreview" zoomScaleNormal="100" zoomScaleSheetLayoutView="100" workbookViewId="0"/>
  </sheetViews>
  <sheetFormatPr defaultColWidth="9" defaultRowHeight="14.25"/>
  <cols>
    <col min="1" max="16384" width="9" style="114"/>
  </cols>
  <sheetData>
    <row r="1" spans="1:9">
      <c r="I1" s="138" t="s">
        <v>518</v>
      </c>
    </row>
    <row r="6" spans="1:9" ht="28.5">
      <c r="A6" s="671" t="s">
        <v>519</v>
      </c>
      <c r="B6" s="671"/>
      <c r="C6" s="671"/>
      <c r="D6" s="671"/>
      <c r="E6" s="671"/>
      <c r="F6" s="671"/>
      <c r="G6" s="671"/>
      <c r="H6" s="671"/>
      <c r="I6" s="671"/>
    </row>
    <row r="7" spans="1:9" ht="14.25" customHeight="1">
      <c r="A7" s="174"/>
      <c r="B7" s="174"/>
      <c r="C7" s="174"/>
      <c r="D7" s="174"/>
      <c r="E7" s="174"/>
      <c r="F7" s="174"/>
      <c r="G7" s="174"/>
      <c r="H7" s="174"/>
      <c r="I7" s="174"/>
    </row>
    <row r="8" spans="1:9" ht="14.25" customHeight="1">
      <c r="A8" s="174"/>
      <c r="B8" s="174"/>
      <c r="C8" s="174"/>
      <c r="D8" s="174"/>
      <c r="E8" s="174"/>
      <c r="F8" s="174"/>
      <c r="G8" s="174"/>
      <c r="H8" s="174"/>
      <c r="I8" s="174"/>
    </row>
    <row r="9" spans="1:9" ht="14.25" customHeight="1">
      <c r="A9" s="174"/>
      <c r="B9" s="174"/>
      <c r="C9" s="174"/>
      <c r="D9" s="174"/>
      <c r="E9" s="174"/>
      <c r="F9" s="174"/>
      <c r="G9" s="174"/>
      <c r="H9" s="174"/>
      <c r="I9" s="174"/>
    </row>
    <row r="10" spans="1:9">
      <c r="E10" s="114" t="s">
        <v>517</v>
      </c>
      <c r="F10" s="280">
        <f>入力シート!C8</f>
        <v>0</v>
      </c>
      <c r="G10" s="280">
        <f>入力シート!C10</f>
        <v>0</v>
      </c>
    </row>
    <row r="11" spans="1:9">
      <c r="F11" s="216"/>
      <c r="G11" s="216"/>
    </row>
    <row r="12" spans="1:9">
      <c r="F12" s="216"/>
      <c r="G12" s="216"/>
    </row>
    <row r="13" spans="1:9">
      <c r="F13" s="216"/>
      <c r="G13" s="216"/>
    </row>
    <row r="14" spans="1:9">
      <c r="E14" s="114" t="s">
        <v>516</v>
      </c>
      <c r="F14" s="431">
        <f>入力シート!C22</f>
        <v>0</v>
      </c>
      <c r="G14" s="216"/>
    </row>
    <row r="20" spans="1:6" ht="21" customHeight="1">
      <c r="A20" s="114" t="s">
        <v>520</v>
      </c>
    </row>
    <row r="21" spans="1:6" ht="21" customHeight="1"/>
    <row r="22" spans="1:6" ht="21" customHeight="1"/>
    <row r="28" spans="1:6">
      <c r="B28" s="390" t="s">
        <v>922</v>
      </c>
      <c r="C28" s="265"/>
      <c r="D28" s="143"/>
    </row>
    <row r="29" spans="1:6">
      <c r="B29" s="139"/>
      <c r="C29" s="140"/>
    </row>
    <row r="30" spans="1:6">
      <c r="B30" s="139"/>
      <c r="C30" s="140"/>
    </row>
    <row r="32" spans="1:6">
      <c r="E32" s="138" t="s">
        <v>521</v>
      </c>
      <c r="F32" s="419">
        <f>入力シート!C29</f>
        <v>0</v>
      </c>
    </row>
    <row r="37" spans="5:7">
      <c r="E37" s="138" t="s">
        <v>522</v>
      </c>
      <c r="F37" s="141">
        <f>入力シート!C31</f>
        <v>0</v>
      </c>
      <c r="G37" s="141">
        <f>入力シート!C32</f>
        <v>0</v>
      </c>
    </row>
  </sheetData>
  <mergeCells count="1">
    <mergeCell ref="A6:I6"/>
  </mergeCells>
  <phoneticPr fontId="3"/>
  <pageMargins left="0.78740157480314965" right="0.78740157480314965" top="0.78740157480314965" bottom="0.78740157480314965" header="0.51181102362204722" footer="0.51181102362204722"/>
  <pageSetup paperSize="9" orientation="portrait" horizontalDpi="20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529</v>
      </c>
    </row>
    <row r="5" spans="1:14" ht="28.5">
      <c r="A5" s="675" t="s">
        <v>526</v>
      </c>
      <c r="B5" s="675"/>
      <c r="C5" s="675"/>
      <c r="D5" s="675"/>
      <c r="E5" s="675"/>
      <c r="F5" s="675"/>
      <c r="G5" s="675"/>
      <c r="H5" s="675"/>
      <c r="I5" s="675"/>
      <c r="J5" s="675"/>
      <c r="K5" s="675"/>
      <c r="L5" s="675"/>
      <c r="M5" s="675"/>
      <c r="N5" s="675"/>
    </row>
    <row r="9" spans="1:14" ht="18.75">
      <c r="D9" s="114" t="s">
        <v>466</v>
      </c>
      <c r="G9" s="142">
        <f>入力シート!C9</f>
        <v>0</v>
      </c>
      <c r="H9" s="142"/>
      <c r="I9" s="142"/>
      <c r="J9" s="142">
        <f>入力シート!C11</f>
        <v>0</v>
      </c>
      <c r="K9" s="142"/>
    </row>
    <row r="10" spans="1:14" ht="18.75">
      <c r="G10" s="142"/>
      <c r="H10" s="142"/>
      <c r="I10" s="142"/>
      <c r="J10" s="142"/>
      <c r="K10" s="142"/>
    </row>
    <row r="11" spans="1:14" ht="18.75">
      <c r="G11" s="142"/>
      <c r="H11" s="142"/>
      <c r="I11" s="142"/>
      <c r="J11" s="142"/>
      <c r="K11" s="142"/>
    </row>
    <row r="12" spans="1:14" ht="18.75">
      <c r="D12" s="114" t="s">
        <v>473</v>
      </c>
      <c r="G12" s="142">
        <f>入力シート!C8</f>
        <v>0</v>
      </c>
      <c r="H12" s="142"/>
      <c r="I12" s="142"/>
      <c r="J12" s="142">
        <f>入力シート!C10</f>
        <v>0</v>
      </c>
      <c r="K12" s="142"/>
    </row>
    <row r="15" spans="1:14" ht="17.25">
      <c r="D15" s="114" t="s">
        <v>466</v>
      </c>
      <c r="G15" s="679"/>
      <c r="H15" s="679"/>
      <c r="I15" s="152"/>
      <c r="J15" s="680"/>
      <c r="K15" s="680"/>
    </row>
    <row r="16" spans="1:14">
      <c r="A16" s="289"/>
      <c r="B16" s="289"/>
      <c r="C16" s="289"/>
      <c r="D16" s="289"/>
      <c r="E16" s="289"/>
      <c r="F16" s="289"/>
      <c r="G16" s="289"/>
      <c r="H16" s="289"/>
      <c r="I16" s="289"/>
      <c r="J16" s="289"/>
      <c r="K16" s="289"/>
      <c r="L16" s="289"/>
      <c r="M16" s="289"/>
      <c r="N16" s="289"/>
    </row>
    <row r="17" spans="1:14">
      <c r="A17" s="289"/>
      <c r="B17" s="289"/>
      <c r="C17" s="289"/>
      <c r="D17" s="289"/>
      <c r="E17" s="289"/>
      <c r="F17" s="289"/>
      <c r="G17" s="289"/>
      <c r="H17" s="289"/>
      <c r="I17" s="289"/>
      <c r="J17" s="289"/>
      <c r="K17" s="289"/>
      <c r="L17" s="289"/>
      <c r="M17" s="289"/>
      <c r="N17" s="289"/>
    </row>
    <row r="18" spans="1:14" ht="17.25">
      <c r="D18" s="114" t="s">
        <v>528</v>
      </c>
      <c r="G18" s="680"/>
      <c r="H18" s="680"/>
      <c r="I18" s="152"/>
      <c r="J18" s="680"/>
      <c r="K18" s="680"/>
    </row>
    <row r="19" spans="1:14" ht="14.25" customHeight="1">
      <c r="G19" s="142"/>
      <c r="J19" s="142"/>
    </row>
    <row r="20" spans="1:14" ht="14.25" customHeight="1">
      <c r="G20" s="142"/>
      <c r="J20" s="142"/>
    </row>
    <row r="22" spans="1:14" ht="21" customHeight="1">
      <c r="A22" s="289" t="s">
        <v>923</v>
      </c>
    </row>
    <row r="23" spans="1:14" ht="21" customHeight="1">
      <c r="A23" s="289" t="s">
        <v>924</v>
      </c>
    </row>
    <row r="24" spans="1:14" ht="21" customHeight="1">
      <c r="A24" s="289" t="s">
        <v>925</v>
      </c>
    </row>
    <row r="28" spans="1:14">
      <c r="B28" s="672" t="str">
        <f>入力シート!C3</f>
        <v>令和5年5月18日</v>
      </c>
      <c r="C28" s="676"/>
      <c r="D28" s="676"/>
    </row>
    <row r="30" spans="1:14">
      <c r="F30" s="290" t="s">
        <v>800</v>
      </c>
      <c r="H30" s="487">
        <f>入力シート!C22</f>
        <v>0</v>
      </c>
      <c r="I30" s="487"/>
      <c r="J30" s="487"/>
      <c r="K30" s="487"/>
      <c r="L30" s="487"/>
      <c r="M30" s="487"/>
      <c r="N30" s="487"/>
    </row>
    <row r="32" spans="1:14" ht="18.75">
      <c r="D32" s="133"/>
      <c r="E32" s="133"/>
      <c r="F32" s="465" t="s">
        <v>517</v>
      </c>
      <c r="G32" s="133"/>
      <c r="I32" s="677">
        <f>入力シート!C8</f>
        <v>0</v>
      </c>
      <c r="J32" s="677"/>
      <c r="K32" s="678">
        <f>入力シート!C10</f>
        <v>0</v>
      </c>
      <c r="L32" s="678"/>
    </row>
    <row r="33" spans="1:13" ht="21">
      <c r="D33" s="133"/>
      <c r="E33" s="133"/>
      <c r="F33" s="134"/>
      <c r="G33" s="133"/>
      <c r="I33" s="135"/>
      <c r="J33" s="135"/>
      <c r="K33" s="136"/>
      <c r="L33" s="136"/>
    </row>
    <row r="34" spans="1:13">
      <c r="A34" s="137"/>
    </row>
    <row r="35" spans="1:13">
      <c r="A35" s="289" t="s">
        <v>915</v>
      </c>
      <c r="K35" s="674"/>
      <c r="L35" s="674"/>
      <c r="M35" s="138"/>
    </row>
    <row r="40" spans="1:13">
      <c r="A40" s="289" t="s">
        <v>879</v>
      </c>
    </row>
    <row r="41" spans="1:13">
      <c r="A41" s="289" t="s">
        <v>880</v>
      </c>
    </row>
    <row r="42" spans="1:13">
      <c r="A42" s="289" t="s">
        <v>881</v>
      </c>
    </row>
  </sheetData>
  <mergeCells count="9">
    <mergeCell ref="K35:L35"/>
    <mergeCell ref="A5:N5"/>
    <mergeCell ref="B28:D28"/>
    <mergeCell ref="I32:J32"/>
    <mergeCell ref="K32:L32"/>
    <mergeCell ref="G15:H15"/>
    <mergeCell ref="G18:H18"/>
    <mergeCell ref="J15:K15"/>
    <mergeCell ref="J18:K18"/>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8"/>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539</v>
      </c>
    </row>
    <row r="5" spans="1:14" ht="28.5">
      <c r="A5" s="675" t="s">
        <v>540</v>
      </c>
      <c r="B5" s="675"/>
      <c r="C5" s="675"/>
      <c r="D5" s="675"/>
      <c r="E5" s="675"/>
      <c r="F5" s="675"/>
      <c r="G5" s="675"/>
      <c r="H5" s="675"/>
      <c r="I5" s="675"/>
      <c r="J5" s="675"/>
      <c r="K5" s="675"/>
      <c r="L5" s="675"/>
      <c r="M5" s="675"/>
      <c r="N5" s="675"/>
    </row>
    <row r="9" spans="1:14" ht="14.25" customHeight="1">
      <c r="F9" s="114" t="s">
        <v>541</v>
      </c>
    </row>
    <row r="10" spans="1:14" ht="14.25" customHeight="1"/>
    <row r="11" spans="1:14" ht="14.25" customHeight="1">
      <c r="F11" s="114" t="s">
        <v>516</v>
      </c>
      <c r="H11" s="431">
        <f>入力シート!C39</f>
        <v>0</v>
      </c>
      <c r="J11" s="142"/>
      <c r="K11" s="142"/>
    </row>
    <row r="12" spans="1:14" ht="14.25" customHeight="1">
      <c r="H12" s="142"/>
      <c r="I12" s="142"/>
      <c r="J12" s="142"/>
      <c r="K12" s="142"/>
    </row>
    <row r="13" spans="1:14" ht="14.25" customHeight="1">
      <c r="F13" s="114" t="s">
        <v>466</v>
      </c>
      <c r="G13" s="142"/>
      <c r="H13" s="477">
        <f>入力シート!C36</f>
        <v>0</v>
      </c>
      <c r="I13" s="478"/>
      <c r="J13" s="478">
        <f>入力シート!C38</f>
        <v>0</v>
      </c>
    </row>
    <row r="14" spans="1:14" ht="14.25" customHeight="1">
      <c r="G14" s="142"/>
      <c r="H14" s="431"/>
      <c r="I14" s="431"/>
      <c r="J14" s="431"/>
    </row>
    <row r="15" spans="1:14" ht="14.25" customHeight="1">
      <c r="F15" s="114" t="s">
        <v>517</v>
      </c>
      <c r="H15" s="431">
        <f>入力シート!C35</f>
        <v>0</v>
      </c>
      <c r="I15" s="431"/>
      <c r="J15" s="431">
        <f>入力シート!C37</f>
        <v>0</v>
      </c>
    </row>
    <row r="16" spans="1:14" ht="14.25" customHeight="1">
      <c r="H16" s="141"/>
      <c r="I16" s="141"/>
      <c r="J16" s="141"/>
    </row>
    <row r="17" spans="1:13" ht="14.25" customHeight="1">
      <c r="G17" s="144" t="s">
        <v>545</v>
      </c>
      <c r="H17" s="684" t="str">
        <f>入力シート!E46</f>
        <v>//</v>
      </c>
      <c r="I17" s="684"/>
      <c r="J17" s="684"/>
      <c r="K17" s="144" t="s">
        <v>544</v>
      </c>
      <c r="M17" s="145"/>
    </row>
    <row r="18" spans="1:13" ht="14.25" customHeight="1"/>
    <row r="19" spans="1:13" ht="14.25" customHeight="1">
      <c r="G19" s="142"/>
    </row>
    <row r="20" spans="1:13" ht="14.25" customHeight="1"/>
    <row r="21" spans="1:13" ht="14.25" customHeight="1">
      <c r="A21" s="114" t="s">
        <v>542</v>
      </c>
      <c r="C21" s="141" t="str">
        <f>入力シート!C1</f>
        <v>令和5年6月4日執行青森県知事選挙</v>
      </c>
    </row>
    <row r="22" spans="1:13" ht="14.25" customHeight="1">
      <c r="C22" s="141"/>
    </row>
    <row r="23" spans="1:13" ht="14.25" customHeight="1">
      <c r="G23" s="142"/>
      <c r="J23" s="142"/>
    </row>
    <row r="24" spans="1:13" ht="14.25" customHeight="1">
      <c r="A24" s="114" t="s">
        <v>543</v>
      </c>
      <c r="F24" s="280" t="s">
        <v>582</v>
      </c>
      <c r="G24" s="142"/>
      <c r="J24" s="142"/>
    </row>
    <row r="25" spans="1:13" ht="14.25" customHeight="1">
      <c r="G25" s="142"/>
      <c r="J25" s="142"/>
    </row>
    <row r="27" spans="1:13" ht="21" customHeight="1">
      <c r="A27" s="114" t="s">
        <v>546</v>
      </c>
    </row>
    <row r="30" spans="1:13">
      <c r="B30" s="683" t="str">
        <f>入力シート!E33</f>
        <v>令和-118年1月0日</v>
      </c>
      <c r="C30" s="683"/>
      <c r="D30" s="683"/>
      <c r="E30" s="683"/>
    </row>
    <row r="33" spans="1:14">
      <c r="B33" s="289" t="s">
        <v>926</v>
      </c>
      <c r="J33" s="141">
        <f>入力シート!C29</f>
        <v>0</v>
      </c>
      <c r="N33" s="114" t="s">
        <v>547</v>
      </c>
    </row>
    <row r="35" spans="1:14" ht="21">
      <c r="D35" s="133"/>
      <c r="E35" s="133"/>
      <c r="F35" s="134" t="s">
        <v>517</v>
      </c>
      <c r="G35" s="133"/>
      <c r="I35" s="681">
        <f>入力シート!C8</f>
        <v>0</v>
      </c>
      <c r="J35" s="681"/>
      <c r="K35" s="682">
        <f>入力シート!C10</f>
        <v>0</v>
      </c>
      <c r="L35" s="682"/>
    </row>
    <row r="36" spans="1:14" ht="21">
      <c r="D36" s="133"/>
      <c r="E36" s="133"/>
      <c r="F36" s="134"/>
      <c r="G36" s="133"/>
      <c r="I36" s="135"/>
      <c r="J36" s="135"/>
      <c r="K36" s="136"/>
      <c r="L36" s="136"/>
    </row>
    <row r="37" spans="1:14" ht="21">
      <c r="D37" s="133"/>
      <c r="E37" s="133"/>
      <c r="F37" s="134"/>
      <c r="G37" s="133"/>
      <c r="I37" s="135"/>
      <c r="J37" s="135"/>
      <c r="K37" s="136"/>
      <c r="L37" s="136"/>
    </row>
    <row r="38" spans="1:14" ht="21">
      <c r="D38" s="133"/>
      <c r="E38" s="133"/>
      <c r="F38" s="134"/>
      <c r="G38" s="133"/>
      <c r="I38" s="135"/>
      <c r="J38" s="135"/>
      <c r="K38" s="136"/>
      <c r="L38" s="136"/>
    </row>
    <row r="39" spans="1:14">
      <c r="A39" s="137"/>
    </row>
    <row r="40" spans="1:14">
      <c r="A40" s="289" t="s">
        <v>915</v>
      </c>
      <c r="K40" s="157"/>
      <c r="L40" s="157"/>
      <c r="M40" s="138"/>
    </row>
    <row r="45" spans="1:14">
      <c r="A45" s="289" t="s">
        <v>802</v>
      </c>
    </row>
    <row r="46" spans="1:14">
      <c r="A46" s="289" t="s">
        <v>803</v>
      </c>
    </row>
    <row r="47" spans="1:14">
      <c r="A47" s="289" t="s">
        <v>806</v>
      </c>
    </row>
    <row r="48" spans="1:14">
      <c r="A48" s="289" t="s">
        <v>807</v>
      </c>
    </row>
  </sheetData>
  <mergeCells count="5">
    <mergeCell ref="A5:N5"/>
    <mergeCell ref="I35:J35"/>
    <mergeCell ref="K35:L35"/>
    <mergeCell ref="B30:E30"/>
    <mergeCell ref="H17:J17"/>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9"/>
  <sheetViews>
    <sheetView view="pageBreakPreview" zoomScaleNormal="100" zoomScaleSheetLayoutView="100" workbookViewId="0"/>
  </sheetViews>
  <sheetFormatPr defaultColWidth="5.875" defaultRowHeight="14.25"/>
  <cols>
    <col min="1" max="13" width="5.875" style="114" customWidth="1"/>
    <col min="14" max="14" width="6.75" style="114" customWidth="1"/>
    <col min="15" max="16384" width="5.875" style="114"/>
  </cols>
  <sheetData>
    <row r="1" spans="1:14">
      <c r="N1" s="138" t="s">
        <v>548</v>
      </c>
    </row>
    <row r="5" spans="1:14" ht="28.5">
      <c r="A5" s="671" t="s">
        <v>549</v>
      </c>
      <c r="B5" s="671"/>
      <c r="C5" s="671"/>
      <c r="D5" s="671"/>
      <c r="E5" s="671"/>
      <c r="F5" s="671"/>
      <c r="G5" s="671"/>
      <c r="H5" s="671"/>
      <c r="I5" s="671"/>
      <c r="J5" s="671"/>
      <c r="K5" s="671"/>
      <c r="L5" s="671"/>
      <c r="M5" s="671"/>
      <c r="N5" s="671"/>
    </row>
    <row r="9" spans="1:14" ht="14.25" customHeight="1"/>
    <row r="10" spans="1:14" ht="14.25" customHeight="1">
      <c r="A10" s="289" t="s">
        <v>927</v>
      </c>
    </row>
    <row r="11" spans="1:14" ht="14.25" customHeight="1">
      <c r="A11" s="289" t="s">
        <v>928</v>
      </c>
      <c r="H11" s="146"/>
      <c r="J11" s="146"/>
      <c r="K11" s="146"/>
    </row>
    <row r="12" spans="1:14" ht="14.25" customHeight="1">
      <c r="H12" s="146"/>
      <c r="I12" s="146"/>
      <c r="J12" s="146"/>
      <c r="K12" s="146"/>
    </row>
    <row r="13" spans="1:14" ht="14.25" customHeight="1">
      <c r="H13" s="146"/>
      <c r="J13" s="146"/>
    </row>
    <row r="16" spans="1:14">
      <c r="B16" s="685" t="str">
        <f>入力シート!E34</f>
        <v>令和-118年1月0日</v>
      </c>
      <c r="C16" s="686"/>
      <c r="D16" s="686"/>
    </row>
    <row r="17" spans="2:12">
      <c r="B17" s="139"/>
      <c r="C17" s="147"/>
      <c r="D17" s="147"/>
    </row>
    <row r="18" spans="2:12">
      <c r="B18" s="139"/>
      <c r="C18" s="147"/>
      <c r="D18" s="147"/>
    </row>
    <row r="19" spans="2:12">
      <c r="B19" s="139"/>
      <c r="C19" s="147"/>
      <c r="D19" s="147"/>
    </row>
    <row r="20" spans="2:12">
      <c r="B20" s="139"/>
      <c r="C20" s="147"/>
      <c r="D20" s="147"/>
    </row>
    <row r="21" spans="2:12">
      <c r="B21" s="139"/>
      <c r="C21" s="147"/>
      <c r="D21" s="147"/>
      <c r="F21" s="114" t="s">
        <v>516</v>
      </c>
      <c r="H21" s="477">
        <f>入力シート!C39</f>
        <v>0</v>
      </c>
    </row>
    <row r="22" spans="2:12">
      <c r="B22" s="139"/>
      <c r="C22" s="147"/>
      <c r="D22" s="147"/>
    </row>
    <row r="23" spans="2:12">
      <c r="B23" s="139"/>
      <c r="C23" s="147"/>
      <c r="D23" s="147"/>
    </row>
    <row r="24" spans="2:12">
      <c r="B24" s="139"/>
      <c r="C24" s="147"/>
      <c r="D24" s="147"/>
    </row>
    <row r="25" spans="2:12">
      <c r="B25" s="139"/>
      <c r="C25" s="147"/>
      <c r="D25" s="147"/>
    </row>
    <row r="26" spans="2:12" ht="21">
      <c r="B26" s="139"/>
      <c r="C26" s="147"/>
      <c r="D26" s="147"/>
      <c r="F26" s="114" t="s">
        <v>517</v>
      </c>
      <c r="H26" s="435">
        <f>入力シート!C35</f>
        <v>0</v>
      </c>
      <c r="I26" s="436"/>
      <c r="J26" s="436">
        <f>入力シート!C37</f>
        <v>0</v>
      </c>
      <c r="K26" s="148"/>
      <c r="L26" s="135"/>
    </row>
    <row r="27" spans="2:12">
      <c r="B27" s="139"/>
      <c r="C27" s="147"/>
      <c r="D27" s="147"/>
    </row>
    <row r="28" spans="2:12">
      <c r="B28" s="139"/>
      <c r="C28" s="147"/>
      <c r="D28" s="147"/>
    </row>
    <row r="29" spans="2:12">
      <c r="B29" s="139"/>
      <c r="C29" s="147"/>
      <c r="D29" s="147"/>
    </row>
    <row r="32" spans="2:12" ht="18.75">
      <c r="B32" s="114" t="s">
        <v>527</v>
      </c>
      <c r="D32" s="687">
        <f>入力シート!C8</f>
        <v>0</v>
      </c>
      <c r="E32" s="687"/>
      <c r="F32" s="154">
        <f>入力シート!C10</f>
        <v>0</v>
      </c>
      <c r="H32" s="140" t="s">
        <v>498</v>
      </c>
    </row>
    <row r="34" spans="1:13" ht="21">
      <c r="D34" s="133"/>
      <c r="E34" s="133"/>
      <c r="F34" s="134"/>
      <c r="G34" s="133"/>
      <c r="I34" s="681"/>
      <c r="J34" s="681"/>
      <c r="K34" s="682"/>
      <c r="L34" s="682"/>
    </row>
    <row r="35" spans="1:13" ht="21">
      <c r="D35" s="133"/>
      <c r="E35" s="133"/>
      <c r="F35" s="134"/>
      <c r="G35" s="133"/>
      <c r="I35" s="135"/>
      <c r="J35" s="135"/>
      <c r="K35" s="136"/>
      <c r="L35" s="136"/>
    </row>
    <row r="36" spans="1:13" ht="21">
      <c r="D36" s="133"/>
      <c r="E36" s="133"/>
      <c r="F36" s="134"/>
      <c r="G36" s="133"/>
      <c r="I36" s="135"/>
      <c r="J36" s="135"/>
      <c r="K36" s="136"/>
      <c r="L36" s="136"/>
    </row>
    <row r="37" spans="1:13" ht="21">
      <c r="D37" s="133"/>
      <c r="E37" s="133"/>
      <c r="F37" s="134"/>
      <c r="G37" s="133"/>
      <c r="I37" s="135"/>
      <c r="J37" s="135"/>
      <c r="K37" s="136"/>
      <c r="L37" s="136"/>
    </row>
    <row r="38" spans="1:13">
      <c r="A38" s="137"/>
    </row>
    <row r="39" spans="1:13">
      <c r="K39" s="674"/>
      <c r="L39" s="674"/>
      <c r="M39" s="138"/>
    </row>
  </sheetData>
  <mergeCells count="6">
    <mergeCell ref="K39:L39"/>
    <mergeCell ref="A5:N5"/>
    <mergeCell ref="B16:D16"/>
    <mergeCell ref="I34:J34"/>
    <mergeCell ref="K34:L34"/>
    <mergeCell ref="D32:E32"/>
  </mergeCells>
  <phoneticPr fontId="3"/>
  <pageMargins left="0.98425196850393704" right="0.59055118110236227" top="0.98425196850393704" bottom="0.98425196850393704" header="0.51181102362204722" footer="0.51181102362204722"/>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48</vt:i4>
      </vt:variant>
    </vt:vector>
  </HeadingPairs>
  <TitlesOfParts>
    <vt:vector size="103" baseType="lpstr">
      <vt:lpstr>目次</vt:lpstr>
      <vt:lpstr>入力シート</vt:lpstr>
      <vt:lpstr>開票立会人入力シート</vt:lpstr>
      <vt:lpstr>届出１</vt:lpstr>
      <vt:lpstr>届出２</vt:lpstr>
      <vt:lpstr>届出３</vt:lpstr>
      <vt:lpstr>届出４</vt:lpstr>
      <vt:lpstr>届出５</vt:lpstr>
      <vt:lpstr>届出６</vt:lpstr>
      <vt:lpstr>届出７</vt:lpstr>
      <vt:lpstr>届出８</vt:lpstr>
      <vt:lpstr>届出９</vt:lpstr>
      <vt:lpstr>届出１０</vt:lpstr>
      <vt:lpstr>届出１１</vt:lpstr>
      <vt:lpstr>届出１２</vt:lpstr>
      <vt:lpstr>届出１３</vt:lpstr>
      <vt:lpstr>届出１４</vt:lpstr>
      <vt:lpstr>届出１５</vt:lpstr>
      <vt:lpstr>届出１６</vt:lpstr>
      <vt:lpstr>届出１７</vt:lpstr>
      <vt:lpstr>届出１８</vt:lpstr>
      <vt:lpstr>届出１９</vt:lpstr>
      <vt:lpstr>届出２０</vt:lpstr>
      <vt:lpstr>届出２１</vt:lpstr>
      <vt:lpstr>届出２２</vt:lpstr>
      <vt:lpstr>参考1</vt:lpstr>
      <vt:lpstr>参考2</vt:lpstr>
      <vt:lpstr>公営１</vt:lpstr>
      <vt:lpstr>公営２</vt:lpstr>
      <vt:lpstr>公営３その１</vt:lpstr>
      <vt:lpstr>公営３内訳１</vt:lpstr>
      <vt:lpstr>公営３その２</vt:lpstr>
      <vt:lpstr>公営３内訳２</vt:lpstr>
      <vt:lpstr>公営４</vt:lpstr>
      <vt:lpstr>公営５</vt:lpstr>
      <vt:lpstr>公営６</vt:lpstr>
      <vt:lpstr>公営７</vt:lpstr>
      <vt:lpstr>公営８</vt:lpstr>
      <vt:lpstr>公営９</vt:lpstr>
      <vt:lpstr>公営１０</vt:lpstr>
      <vt:lpstr>公営１１</vt:lpstr>
      <vt:lpstr>公営１２</vt:lpstr>
      <vt:lpstr>公営１２内訳</vt:lpstr>
      <vt:lpstr>公営１３</vt:lpstr>
      <vt:lpstr>公営１４</vt:lpstr>
      <vt:lpstr>公営１５</vt:lpstr>
      <vt:lpstr>公営１６</vt:lpstr>
      <vt:lpstr>公営１７</vt:lpstr>
      <vt:lpstr>公営１７内訳</vt:lpstr>
      <vt:lpstr>契約１</vt:lpstr>
      <vt:lpstr>契約２</vt:lpstr>
      <vt:lpstr>契約３</vt:lpstr>
      <vt:lpstr>契約４</vt:lpstr>
      <vt:lpstr>契約５</vt:lpstr>
      <vt:lpstr>契約６</vt:lpstr>
      <vt:lpstr>開票立会人入力シート!Print_Area</vt:lpstr>
      <vt:lpstr>契約２!Print_Area</vt:lpstr>
      <vt:lpstr>契約３!Print_Area</vt:lpstr>
      <vt:lpstr>契約４!Print_Area</vt:lpstr>
      <vt:lpstr>契約５!Print_Area</vt:lpstr>
      <vt:lpstr>契約６!Print_Area</vt:lpstr>
      <vt:lpstr>公営１!Print_Area</vt:lpstr>
      <vt:lpstr>公営１０!Print_Area</vt:lpstr>
      <vt:lpstr>公営１１!Print_Area</vt:lpstr>
      <vt:lpstr>公営１２!Print_Area</vt:lpstr>
      <vt:lpstr>公営１２内訳!Print_Area</vt:lpstr>
      <vt:lpstr>公営１３!Print_Area</vt:lpstr>
      <vt:lpstr>公営１４!Print_Area</vt:lpstr>
      <vt:lpstr>公営１６!Print_Area</vt:lpstr>
      <vt:lpstr>公営１７!Print_Area</vt:lpstr>
      <vt:lpstr>公営１７内訳!Print_Area</vt:lpstr>
      <vt:lpstr>公営２!Print_Area</vt:lpstr>
      <vt:lpstr>公営３その１!Print_Area</vt:lpstr>
      <vt:lpstr>公営３その２!Print_Area</vt:lpstr>
      <vt:lpstr>公営３内訳１!Print_Area</vt:lpstr>
      <vt:lpstr>公営３内訳２!Print_Area</vt:lpstr>
      <vt:lpstr>公営４!Print_Area</vt:lpstr>
      <vt:lpstr>公営５!Print_Area</vt:lpstr>
      <vt:lpstr>公営６!Print_Area</vt:lpstr>
      <vt:lpstr>公営７!Print_Area</vt:lpstr>
      <vt:lpstr>公営８!Print_Area</vt:lpstr>
      <vt:lpstr>公営９!Print_Area</vt:lpstr>
      <vt:lpstr>届出１!Print_Area</vt:lpstr>
      <vt:lpstr>届出１０!Print_Area</vt:lpstr>
      <vt:lpstr>届出１２!Print_Area</vt:lpstr>
      <vt:lpstr>届出１３!Print_Area</vt:lpstr>
      <vt:lpstr>届出１４!Print_Area</vt:lpstr>
      <vt:lpstr>届出１５!Print_Area</vt:lpstr>
      <vt:lpstr>届出１６!Print_Area</vt:lpstr>
      <vt:lpstr>届出１８!Print_Area</vt:lpstr>
      <vt:lpstr>届出１９!Print_Area</vt:lpstr>
      <vt:lpstr>届出２!Print_Area</vt:lpstr>
      <vt:lpstr>届出２０!Print_Area</vt:lpstr>
      <vt:lpstr>届出２１!Print_Area</vt:lpstr>
      <vt:lpstr>届出２２!Print_Area</vt:lpstr>
      <vt:lpstr>届出３!Print_Area</vt:lpstr>
      <vt:lpstr>届出５!Print_Area</vt:lpstr>
      <vt:lpstr>届出６!Print_Area</vt:lpstr>
      <vt:lpstr>届出７!Print_Area</vt:lpstr>
      <vt:lpstr>届出８!Print_Area</vt:lpstr>
      <vt:lpstr>届出９!Print_Area</vt:lpstr>
      <vt:lpstr>入力シート!Print_Area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2023-04-23T10:41:55Z</cp:lastPrinted>
  <dcterms:created xsi:type="dcterms:W3CDTF">2022-05-16T10:32:23Z</dcterms:created>
  <dcterms:modified xsi:type="dcterms:W3CDTF">2023-04-25T11:15:22Z</dcterms:modified>
</cp:coreProperties>
</file>