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85" yWindow="0" windowWidth="7695" windowHeight="9495" activeTab="2"/>
  </bookViews>
  <sheets>
    <sheet name="河川捕獲・放流" sheetId="1" r:id="rId1"/>
    <sheet name="地域別来遊状況" sheetId="4" r:id="rId2"/>
    <sheet name="地域別来遊状況 ②" sheetId="5" r:id="rId3"/>
  </sheets>
  <definedNames>
    <definedName name="_xlnm.Print_Titles" localSheetId="0">河川捕獲・放流!$3:$4</definedName>
    <definedName name="_xlnm.Print_Titles" localSheetId="2">'地域別来遊状況 ②'!$3:$4</definedName>
  </definedNames>
  <calcPr calcId="145621"/>
</workbook>
</file>

<file path=xl/calcChain.xml><?xml version="1.0" encoding="utf-8"?>
<calcChain xmlns="http://schemas.openxmlformats.org/spreadsheetml/2006/main">
  <c r="M34" i="5" l="1"/>
  <c r="F34" i="5"/>
  <c r="E31" i="5"/>
  <c r="M29" i="5"/>
  <c r="L29" i="5"/>
  <c r="L34" i="5" s="1"/>
  <c r="K29" i="5"/>
  <c r="J29" i="5"/>
  <c r="J34" i="5" s="1"/>
  <c r="I29" i="5"/>
  <c r="I34" i="5" s="1"/>
  <c r="H29" i="5"/>
  <c r="H34" i="5" s="1"/>
  <c r="G29" i="5"/>
  <c r="F29" i="5"/>
  <c r="E29" i="5"/>
  <c r="M28" i="5"/>
  <c r="L28" i="5"/>
  <c r="K28" i="5"/>
  <c r="J28" i="5"/>
  <c r="I28" i="5"/>
  <c r="H28" i="5"/>
  <c r="G28" i="5"/>
  <c r="F28" i="5"/>
  <c r="M27" i="5"/>
  <c r="L27" i="5"/>
  <c r="K27" i="5"/>
  <c r="J27" i="5"/>
  <c r="I27" i="5"/>
  <c r="H27" i="5"/>
  <c r="G27" i="5"/>
  <c r="F27" i="5"/>
  <c r="M26" i="5"/>
  <c r="L26" i="5"/>
  <c r="K26" i="5"/>
  <c r="J26" i="5"/>
  <c r="I26" i="5"/>
  <c r="H26" i="5"/>
  <c r="G26" i="5"/>
  <c r="F26" i="5"/>
  <c r="E28" i="5"/>
  <c r="E27" i="5"/>
  <c r="E26" i="5"/>
  <c r="M22" i="5"/>
  <c r="L22" i="5"/>
  <c r="K22" i="5"/>
  <c r="J22" i="5"/>
  <c r="I22" i="5"/>
  <c r="H22" i="5"/>
  <c r="G22" i="5"/>
  <c r="F22" i="5"/>
  <c r="M21" i="5"/>
  <c r="L21" i="5"/>
  <c r="K21" i="5"/>
  <c r="J21" i="5"/>
  <c r="I21" i="5"/>
  <c r="H21" i="5"/>
  <c r="G21" i="5"/>
  <c r="F21" i="5"/>
  <c r="M20" i="5"/>
  <c r="L20" i="5"/>
  <c r="K20" i="5"/>
  <c r="J20" i="5"/>
  <c r="I20" i="5"/>
  <c r="H20" i="5"/>
  <c r="G20" i="5"/>
  <c r="F20" i="5"/>
  <c r="E22" i="5"/>
  <c r="E21" i="5"/>
  <c r="E20" i="5"/>
  <c r="M16" i="5"/>
  <c r="L16" i="5"/>
  <c r="K16" i="5"/>
  <c r="J16" i="5"/>
  <c r="I16" i="5"/>
  <c r="H16" i="5"/>
  <c r="G16" i="5"/>
  <c r="F16" i="5"/>
  <c r="M15" i="5"/>
  <c r="L15" i="5"/>
  <c r="K15" i="5"/>
  <c r="J15" i="5"/>
  <c r="I15" i="5"/>
  <c r="H15" i="5"/>
  <c r="G15" i="5"/>
  <c r="F15" i="5"/>
  <c r="M14" i="5"/>
  <c r="L14" i="5"/>
  <c r="K14" i="5"/>
  <c r="J14" i="5"/>
  <c r="I14" i="5"/>
  <c r="H14" i="5"/>
  <c r="G14" i="5"/>
  <c r="F14" i="5"/>
  <c r="E16" i="5"/>
  <c r="E15" i="5"/>
  <c r="E14" i="5"/>
  <c r="M10" i="5"/>
  <c r="L10" i="5"/>
  <c r="K10" i="5"/>
  <c r="J10" i="5"/>
  <c r="I10" i="5"/>
  <c r="H10" i="5"/>
  <c r="G10" i="5"/>
  <c r="F10" i="5"/>
  <c r="E10" i="5"/>
  <c r="M9" i="5"/>
  <c r="L9" i="5"/>
  <c r="K9" i="5"/>
  <c r="J9" i="5"/>
  <c r="I9" i="5"/>
  <c r="H9" i="5"/>
  <c r="G9" i="5"/>
  <c r="F9" i="5"/>
  <c r="E9" i="5"/>
  <c r="M8" i="5"/>
  <c r="L8" i="5"/>
  <c r="K8" i="5"/>
  <c r="J8" i="5"/>
  <c r="I8" i="5"/>
  <c r="H8" i="5"/>
  <c r="G8" i="5"/>
  <c r="F8" i="5"/>
  <c r="E8" i="5"/>
  <c r="M31" i="5"/>
  <c r="L31" i="5"/>
  <c r="K31" i="5"/>
  <c r="K34" i="5" s="1"/>
  <c r="J31" i="5"/>
  <c r="I31" i="5"/>
  <c r="H31" i="5"/>
  <c r="G31" i="5"/>
  <c r="F31" i="5"/>
  <c r="M30" i="5"/>
  <c r="M33" i="5" s="1"/>
  <c r="L30" i="5"/>
  <c r="L33" i="5" s="1"/>
  <c r="K30" i="5"/>
  <c r="K32" i="5" s="1"/>
  <c r="J30" i="5"/>
  <c r="J33" i="5" s="1"/>
  <c r="I30" i="5"/>
  <c r="I33" i="5" s="1"/>
  <c r="H30" i="5"/>
  <c r="H33" i="5" s="1"/>
  <c r="G30" i="5"/>
  <c r="F30" i="5"/>
  <c r="F33" i="5" s="1"/>
  <c r="E30" i="5"/>
  <c r="E32" i="5" s="1"/>
  <c r="L17" i="4"/>
  <c r="K17" i="4"/>
  <c r="J17" i="4"/>
  <c r="I17" i="4"/>
  <c r="H17" i="4"/>
  <c r="G17" i="4"/>
  <c r="F17" i="4"/>
  <c r="E17" i="4"/>
  <c r="D17" i="4"/>
  <c r="L13" i="4"/>
  <c r="K13" i="4"/>
  <c r="J13" i="4"/>
  <c r="I13" i="4"/>
  <c r="H13" i="4"/>
  <c r="G13" i="4"/>
  <c r="F13" i="4"/>
  <c r="E13" i="4"/>
  <c r="D13" i="4"/>
  <c r="L9" i="4"/>
  <c r="K9" i="4"/>
  <c r="J9" i="4"/>
  <c r="I9" i="4"/>
  <c r="H9" i="4"/>
  <c r="G9" i="4"/>
  <c r="F9" i="4"/>
  <c r="E9" i="4"/>
  <c r="D9" i="4"/>
  <c r="L5" i="4"/>
  <c r="K5" i="4"/>
  <c r="J5" i="4"/>
  <c r="I5" i="4"/>
  <c r="I21" i="4" s="1"/>
  <c r="H5" i="4"/>
  <c r="G5" i="4"/>
  <c r="F5" i="4"/>
  <c r="E5" i="4"/>
  <c r="E21" i="4" s="1"/>
  <c r="D5" i="4"/>
  <c r="L24" i="4"/>
  <c r="K24" i="4"/>
  <c r="J24" i="4"/>
  <c r="I24" i="4"/>
  <c r="H24" i="4"/>
  <c r="G24" i="4"/>
  <c r="F24" i="4"/>
  <c r="E24" i="4"/>
  <c r="L23" i="4"/>
  <c r="K23" i="4"/>
  <c r="J23" i="4"/>
  <c r="I23" i="4"/>
  <c r="H23" i="4"/>
  <c r="G23" i="4"/>
  <c r="F23" i="4"/>
  <c r="E23" i="4"/>
  <c r="L22" i="4"/>
  <c r="K22" i="4"/>
  <c r="J22" i="4"/>
  <c r="I22" i="4"/>
  <c r="H22" i="4"/>
  <c r="G22" i="4"/>
  <c r="F22" i="4"/>
  <c r="E22" i="4"/>
  <c r="H21" i="4"/>
  <c r="D24" i="4"/>
  <c r="D23" i="4"/>
  <c r="D22" i="4"/>
  <c r="L44" i="1"/>
  <c r="K44" i="1"/>
  <c r="J44" i="1"/>
  <c r="I44" i="1"/>
  <c r="G44" i="1"/>
  <c r="M43" i="1"/>
  <c r="L43" i="1"/>
  <c r="J43" i="1"/>
  <c r="I43" i="1"/>
  <c r="H43" i="1"/>
  <c r="F43" i="1"/>
  <c r="M42" i="1"/>
  <c r="L42" i="1"/>
  <c r="K42" i="1"/>
  <c r="J42" i="1"/>
  <c r="I42" i="1"/>
  <c r="H42" i="1"/>
  <c r="H44" i="1" s="1"/>
  <c r="G42" i="1"/>
  <c r="F42" i="1"/>
  <c r="E42" i="1"/>
  <c r="M41" i="1"/>
  <c r="L41" i="1"/>
  <c r="K41" i="1"/>
  <c r="J41" i="1"/>
  <c r="I41" i="1"/>
  <c r="H41" i="1"/>
  <c r="G41" i="1"/>
  <c r="G43" i="1" s="1"/>
  <c r="F41" i="1"/>
  <c r="E41" i="1"/>
  <c r="M26" i="1"/>
  <c r="L26" i="1"/>
  <c r="K26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 a="1"/>
  <c r="E15" i="1" s="1"/>
  <c r="F32" i="5" l="1"/>
  <c r="E33" i="5"/>
  <c r="M32" i="5"/>
  <c r="G33" i="5"/>
  <c r="I32" i="5"/>
  <c r="F21" i="4"/>
  <c r="K33" i="5"/>
  <c r="G34" i="5"/>
  <c r="E34" i="5"/>
  <c r="D21" i="4"/>
  <c r="E43" i="1"/>
  <c r="K43" i="1"/>
  <c r="E44" i="1"/>
  <c r="L32" i="5"/>
  <c r="G32" i="5"/>
  <c r="H32" i="5"/>
  <c r="J32" i="5"/>
  <c r="F44" i="1"/>
  <c r="M44" i="1"/>
  <c r="L21" i="4"/>
  <c r="G21" i="4"/>
  <c r="K21" i="4"/>
  <c r="J21" i="4"/>
</calcChain>
</file>

<file path=xl/sharedStrings.xml><?xml version="1.0" encoding="utf-8"?>
<sst xmlns="http://schemas.openxmlformats.org/spreadsheetml/2006/main" count="220" uniqueCount="68">
  <si>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</si>
  <si>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</si>
  <si>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</si>
  <si>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</si>
  <si>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</si>
  <si>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</si>
  <si>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</si>
  <si>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</si>
  <si>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</si>
  <si>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(2006)</t>
    <phoneticPr fontId="1"/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</si>
  <si>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</si>
  <si>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</si>
  <si>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</si>
  <si>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</si>
  <si>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</si>
  <si>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</si>
  <si>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</si>
  <si>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</si>
  <si>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捕獲尾数</t>
    <rPh sb="0" eb="2">
      <t>ホカク</t>
    </rPh>
    <rPh sb="2" eb="3">
      <t>ビ</t>
    </rPh>
    <rPh sb="3" eb="4">
      <t>スウ</t>
    </rPh>
    <phoneticPr fontId="1"/>
  </si>
  <si>
    <t>放流尾数</t>
    <rPh sb="0" eb="2">
      <t>ホウリュウ</t>
    </rPh>
    <rPh sb="2" eb="3">
      <t>ビ</t>
    </rPh>
    <rPh sb="3" eb="4">
      <t>スウ</t>
    </rPh>
    <phoneticPr fontId="1"/>
  </si>
  <si>
    <t>新井田川</t>
    <rPh sb="0" eb="3">
      <t>ニイダ</t>
    </rPh>
    <rPh sb="3" eb="4">
      <t>カワ</t>
    </rPh>
    <phoneticPr fontId="1"/>
  </si>
  <si>
    <t>馬淵川</t>
    <rPh sb="0" eb="2">
      <t>マブチ</t>
    </rPh>
    <rPh sb="2" eb="3">
      <t>カワ</t>
    </rPh>
    <phoneticPr fontId="1"/>
  </si>
  <si>
    <t>五戸川</t>
    <rPh sb="0" eb="2">
      <t>ゴノヘ</t>
    </rPh>
    <rPh sb="2" eb="3">
      <t>カワ</t>
    </rPh>
    <phoneticPr fontId="1"/>
  </si>
  <si>
    <t>奥入瀬川</t>
    <rPh sb="0" eb="3">
      <t>オイラセ</t>
    </rPh>
    <rPh sb="3" eb="4">
      <t>カワ</t>
    </rPh>
    <phoneticPr fontId="1"/>
  </si>
  <si>
    <t>老部川</t>
    <rPh sb="0" eb="2">
      <t>オイッペ</t>
    </rPh>
    <rPh sb="2" eb="3">
      <t>カワ</t>
    </rPh>
    <phoneticPr fontId="1"/>
  </si>
  <si>
    <t>（東通）</t>
    <rPh sb="1" eb="2">
      <t>ヒガシ</t>
    </rPh>
    <rPh sb="2" eb="3">
      <t>トオ</t>
    </rPh>
    <phoneticPr fontId="1"/>
  </si>
  <si>
    <t>太平洋</t>
    <rPh sb="0" eb="3">
      <t>タイヘイヨウ</t>
    </rPh>
    <phoneticPr fontId="1"/>
  </si>
  <si>
    <t>小　計</t>
    <rPh sb="0" eb="1">
      <t>ショウ</t>
    </rPh>
    <rPh sb="2" eb="3">
      <t>ケイ</t>
    </rPh>
    <phoneticPr fontId="1"/>
  </si>
  <si>
    <t>大畑川</t>
    <rPh sb="0" eb="2">
      <t>オオハタ</t>
    </rPh>
    <rPh sb="2" eb="3">
      <t>カワ</t>
    </rPh>
    <phoneticPr fontId="1"/>
  </si>
  <si>
    <t>川内川</t>
    <rPh sb="0" eb="2">
      <t>カワウチ</t>
    </rPh>
    <rPh sb="2" eb="3">
      <t>カワ</t>
    </rPh>
    <phoneticPr fontId="1"/>
  </si>
  <si>
    <t>野辺地川</t>
    <rPh sb="0" eb="3">
      <t>ノヘジ</t>
    </rPh>
    <rPh sb="3" eb="4">
      <t>カワ</t>
    </rPh>
    <phoneticPr fontId="1"/>
  </si>
  <si>
    <t>清水川</t>
    <rPh sb="0" eb="3">
      <t>シミズカワ</t>
    </rPh>
    <phoneticPr fontId="1"/>
  </si>
  <si>
    <t>岩木川</t>
    <rPh sb="0" eb="2">
      <t>イワキ</t>
    </rPh>
    <rPh sb="2" eb="3">
      <t>カワ</t>
    </rPh>
    <phoneticPr fontId="1"/>
  </si>
  <si>
    <t>鳴沢川</t>
    <rPh sb="0" eb="2">
      <t>ナルサワ</t>
    </rPh>
    <rPh sb="2" eb="3">
      <t>カワ</t>
    </rPh>
    <phoneticPr fontId="1"/>
  </si>
  <si>
    <t>中村川</t>
    <rPh sb="0" eb="1">
      <t>ナカ</t>
    </rPh>
    <rPh sb="1" eb="3">
      <t>ムラカワ</t>
    </rPh>
    <phoneticPr fontId="1"/>
  </si>
  <si>
    <t>赤石川</t>
    <rPh sb="0" eb="2">
      <t>アカイシ</t>
    </rPh>
    <rPh sb="2" eb="3">
      <t>カワ</t>
    </rPh>
    <phoneticPr fontId="1"/>
  </si>
  <si>
    <t>追良瀬川</t>
    <rPh sb="0" eb="3">
      <t>オイラセ</t>
    </rPh>
    <rPh sb="3" eb="4">
      <t>カワ</t>
    </rPh>
    <phoneticPr fontId="1"/>
  </si>
  <si>
    <t>吾妻川</t>
    <rPh sb="0" eb="2">
      <t>アヅマ</t>
    </rPh>
    <rPh sb="2" eb="3">
      <t>カワ</t>
    </rPh>
    <phoneticPr fontId="1"/>
  </si>
  <si>
    <t>笹内川</t>
    <rPh sb="0" eb="2">
      <t>ササナイ</t>
    </rPh>
    <rPh sb="2" eb="3">
      <t>カワ</t>
    </rPh>
    <phoneticPr fontId="1"/>
  </si>
  <si>
    <t>河川別サケ捕獲尾数及び放流尾数（平成１８年度～平成２６年度）</t>
    <rPh sb="0" eb="2">
      <t>カセン</t>
    </rPh>
    <rPh sb="2" eb="3">
      <t>ベツ</t>
    </rPh>
    <rPh sb="5" eb="7">
      <t>ホカク</t>
    </rPh>
    <rPh sb="7" eb="8">
      <t>ビ</t>
    </rPh>
    <rPh sb="8" eb="9">
      <t>スウ</t>
    </rPh>
    <rPh sb="9" eb="10">
      <t>オヨ</t>
    </rPh>
    <rPh sb="11" eb="13">
      <t>ホウリュウ</t>
    </rPh>
    <rPh sb="13" eb="14">
      <t>ビ</t>
    </rPh>
    <rPh sb="14" eb="15">
      <t>スウ</t>
    </rPh>
    <rPh sb="16" eb="18">
      <t>ヘイセイ</t>
    </rPh>
    <rPh sb="20" eb="22">
      <t>ネンド</t>
    </rPh>
    <rPh sb="23" eb="25">
      <t>ヘイセイ</t>
    </rPh>
    <rPh sb="27" eb="29">
      <t>ネンド</t>
    </rPh>
    <phoneticPr fontId="1"/>
  </si>
  <si>
    <t>地域</t>
    <rPh sb="0" eb="2">
      <t>チイキ</t>
    </rPh>
    <phoneticPr fontId="1"/>
  </si>
  <si>
    <t>河川名</t>
    <rPh sb="0" eb="2">
      <t>カセン</t>
    </rPh>
    <rPh sb="2" eb="3">
      <t>メイ</t>
    </rPh>
    <phoneticPr fontId="1"/>
  </si>
  <si>
    <t>津軽海峡</t>
    <rPh sb="0" eb="2">
      <t>ツガル</t>
    </rPh>
    <rPh sb="2" eb="4">
      <t>カイキョウ</t>
    </rPh>
    <phoneticPr fontId="1"/>
  </si>
  <si>
    <t>陸奥湾</t>
    <rPh sb="0" eb="3">
      <t>ムツワン</t>
    </rPh>
    <phoneticPr fontId="1"/>
  </si>
  <si>
    <t>日本海</t>
    <rPh sb="0" eb="3">
      <t>ニホンカイ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</si>
  <si>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</si>
  <si>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</si>
  <si>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</si>
  <si>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来遊尾数（尾）</t>
    <rPh sb="0" eb="2">
      <t>ライユウ</t>
    </rPh>
    <rPh sb="2" eb="3">
      <t>ビ</t>
    </rPh>
    <rPh sb="3" eb="4">
      <t>スウ</t>
    </rPh>
    <rPh sb="5" eb="6">
      <t>ビ</t>
    </rPh>
    <phoneticPr fontId="1"/>
  </si>
  <si>
    <t>沿岸漁獲尾数（尾）</t>
    <rPh sb="0" eb="2">
      <t>エンガン</t>
    </rPh>
    <rPh sb="2" eb="4">
      <t>ギョカク</t>
    </rPh>
    <rPh sb="4" eb="5">
      <t>ビ</t>
    </rPh>
    <rPh sb="5" eb="6">
      <t>スウ</t>
    </rPh>
    <rPh sb="7" eb="8">
      <t>ビ</t>
    </rPh>
    <phoneticPr fontId="1"/>
  </si>
  <si>
    <t>河川捕獲尾数（尾）</t>
    <rPh sb="0" eb="2">
      <t>カセン</t>
    </rPh>
    <rPh sb="2" eb="4">
      <t>ホカク</t>
    </rPh>
    <rPh sb="4" eb="5">
      <t>ビ</t>
    </rPh>
    <rPh sb="5" eb="6">
      <t>スウ</t>
    </rPh>
    <rPh sb="7" eb="8">
      <t>ビ</t>
    </rPh>
    <phoneticPr fontId="1"/>
  </si>
  <si>
    <t>沿岸漁獲量(kg)</t>
    <rPh sb="0" eb="2">
      <t>エンガン</t>
    </rPh>
    <rPh sb="2" eb="5">
      <t>ギョカクリョウ</t>
    </rPh>
    <phoneticPr fontId="1"/>
  </si>
  <si>
    <t>日本海</t>
    <rPh sb="0" eb="3">
      <t>ニホンカイ</t>
    </rPh>
    <phoneticPr fontId="1"/>
  </si>
  <si>
    <t>地域</t>
    <rPh sb="0" eb="2">
      <t>チイキ</t>
    </rPh>
    <phoneticPr fontId="1"/>
  </si>
  <si>
    <t>年度</t>
    <rPh sb="0" eb="2">
      <t>ネンド</t>
    </rPh>
    <phoneticPr fontId="1"/>
  </si>
  <si>
    <t>地域別サケ来遊状況の推移①（平成１８年度～平成２６年度）</t>
    <rPh sb="0" eb="3">
      <t>チイキベツ</t>
    </rPh>
    <rPh sb="5" eb="7">
      <t>ライユウ</t>
    </rPh>
    <rPh sb="7" eb="9">
      <t>ジョウキョウ</t>
    </rPh>
    <rPh sb="10" eb="12">
      <t>スイイ</t>
    </rPh>
    <rPh sb="14" eb="16">
      <t>ヘイセイ</t>
    </rPh>
    <rPh sb="18" eb="20">
      <t>ネンド</t>
    </rPh>
    <rPh sb="21" eb="23">
      <t>ヘイセイ</t>
    </rPh>
    <rPh sb="25" eb="27">
      <t>ネンド</t>
    </rPh>
    <phoneticPr fontId="1"/>
  </si>
  <si>
    <t>地域別サケ来遊状況の推移②（平成１８年度～平成２６年度）</t>
    <rPh sb="0" eb="3">
      <t>チイキベツ</t>
    </rPh>
    <rPh sb="5" eb="7">
      <t>ライユウ</t>
    </rPh>
    <rPh sb="7" eb="9">
      <t>ジョウキョウ</t>
    </rPh>
    <rPh sb="10" eb="12">
      <t>スイイ</t>
    </rPh>
    <rPh sb="14" eb="16">
      <t>ヘイセイ</t>
    </rPh>
    <rPh sb="18" eb="20">
      <t>ネンド</t>
    </rPh>
    <rPh sb="21" eb="23">
      <t>ヘイセイ</t>
    </rPh>
    <rPh sb="25" eb="27">
      <t>ネンド</t>
    </rPh>
    <phoneticPr fontId="1"/>
  </si>
  <si>
    <t>(A)</t>
    <phoneticPr fontId="1"/>
  </si>
  <si>
    <t>(B)</t>
    <phoneticPr fontId="1"/>
  </si>
  <si>
    <t>(C)</t>
    <phoneticPr fontId="1"/>
  </si>
  <si>
    <t>4年前の放流尾数（千尾）</t>
    <rPh sb="1" eb="3">
      <t>ネンマエ</t>
    </rPh>
    <rPh sb="4" eb="6">
      <t>ホウリュウ</t>
    </rPh>
    <rPh sb="6" eb="7">
      <t>オ</t>
    </rPh>
    <rPh sb="7" eb="8">
      <t>カズ</t>
    </rPh>
    <rPh sb="9" eb="11">
      <t>チオ</t>
    </rPh>
    <phoneticPr fontId="1"/>
  </si>
  <si>
    <t>(B/A)</t>
    <phoneticPr fontId="1"/>
  </si>
  <si>
    <t>回帰率（％）</t>
    <rPh sb="0" eb="2">
      <t>カイキ</t>
    </rPh>
    <rPh sb="2" eb="3">
      <t>リツ</t>
    </rPh>
    <phoneticPr fontId="1"/>
  </si>
  <si>
    <t>遡上率（％）</t>
    <rPh sb="0" eb="2">
      <t>ソジョウ</t>
    </rPh>
    <rPh sb="2" eb="3">
      <t>リツ</t>
    </rPh>
    <phoneticPr fontId="1"/>
  </si>
  <si>
    <t>(C/B)</t>
    <phoneticPr fontId="1"/>
  </si>
  <si>
    <t>(C/A)</t>
    <phoneticPr fontId="1"/>
  </si>
  <si>
    <t>河川回帰率（％）</t>
    <phoneticPr fontId="1"/>
  </si>
  <si>
    <t>（捕獲尾数：尾、放流尾数：千尾）</t>
    <rPh sb="1" eb="3">
      <t>ホカク</t>
    </rPh>
    <rPh sb="3" eb="4">
      <t>ビ</t>
    </rPh>
    <rPh sb="4" eb="5">
      <t>スウ</t>
    </rPh>
    <rPh sb="6" eb="7">
      <t>ビ</t>
    </rPh>
    <rPh sb="8" eb="10">
      <t>ホウリュウ</t>
    </rPh>
    <rPh sb="10" eb="11">
      <t>ビ</t>
    </rPh>
    <rPh sb="11" eb="12">
      <t>スウ</t>
    </rPh>
    <rPh sb="13" eb="15">
      <t>センビ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</si>
</sst>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>
      <alignment vertical="center"/>
    </xf>
    <xf numFmtId="0" fontId="0" fillId="0" borderId="7" xfId="0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38" fontId="0" fillId="0" borderId="23" xfId="1" applyFont="1" applyBorder="1">
      <alignment vertical="center"/>
    </xf>
    <xf numFmtId="38" fontId="0" fillId="0" borderId="33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center"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0" fontId="0" fillId="0" borderId="39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38" xfId="1" applyFont="1" applyBorder="1">
      <alignment vertical="center"/>
    </xf>
    <xf numFmtId="0" fontId="3" fillId="0" borderId="0" xfId="0" applyFont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29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1" xfId="0" applyBorder="1">
      <alignment vertical="center"/>
    </xf>
    <xf numFmtId="38" fontId="0" fillId="0" borderId="25" xfId="1" applyFont="1" applyBorder="1">
      <alignment vertical="center"/>
    </xf>
    <xf numFmtId="38" fontId="0" fillId="0" borderId="31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40" fontId="0" fillId="0" borderId="32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40" fontId="0" fillId="0" borderId="23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40" fontId="0" fillId="0" borderId="10" xfId="1" applyNumberFormat="1" applyFont="1" applyBorder="1">
      <alignment vertical="center"/>
    </xf>
    <xf numFmtId="40" fontId="0" fillId="0" borderId="11" xfId="1" applyNumberFormat="1" applyFont="1" applyBorder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3</xdr:col>
      <xdr:colOff>19050</xdr:colOff>
      <xdr:row>3</xdr:row>
      <xdr:rowOff>219075</xdr:rowOff>
    </xdr:to>
    <xdr:cxnSp macro="">
      <xdr:nvCxnSpPr>
        <xdr:cNvPr id="3" name="直線コネクタ 2"/>
        <xdr:cNvCxnSpPr/>
      </xdr:nvCxnSpPr>
      <xdr:spPr>
        <a:xfrm>
          <a:off x="295275" y="638175"/>
          <a:ext cx="2105025" cy="457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4</xdr:col>
      <xdr:colOff>19050</xdr:colOff>
      <xdr:row>3</xdr:row>
      <xdr:rowOff>219075</xdr:rowOff>
    </xdr:to>
    <xdr:cxnSp macro="">
      <xdr:nvCxnSpPr>
        <xdr:cNvPr id="2" name="直線コネクタ 1"/>
        <xdr:cNvCxnSpPr/>
      </xdr:nvCxnSpPr>
      <xdr:spPr>
        <a:xfrm>
          <a:off x="295275" y="638175"/>
          <a:ext cx="2105025" cy="457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topLeftCell="A16" workbookViewId="0">
      <selection activeCell="O45" sqref="O45"/>
    </sheetView>
  </sheetViews>
  <sheetFormatPr defaultRowHeight="13.5" x14ac:dyDescent="0.15"/>
  <cols>
    <col min="1" max="1" width="3.875" customWidth="1"/>
    <col min="2" max="2" width="10.25" customWidth="1"/>
    <col min="3" max="3" width="10.125" customWidth="1"/>
    <col min="4" max="4" width="9.875" customWidth="1"/>
    <col min="5" max="13" width="9.625" customWidth="1"/>
  </cols>
  <sheetData>
    <row r="1" spans="2:17" ht="35.25" customHeight="1" x14ac:dyDescent="0.15">
      <c r="B1" s="50" t="s">
        <v>39</v>
      </c>
    </row>
    <row r="2" spans="2:17" ht="15" customHeight="1" thickBot="1" x14ac:dyDescent="0.2">
      <c r="K2" t="s">
        <v>67</v>
      </c>
      <c r="M2" s="43"/>
    </row>
    <row r="3" spans="2:17" ht="18.95" customHeight="1" x14ac:dyDescent="0.15">
      <c r="B3" s="18" t="s">
        <v>40</v>
      </c>
      <c r="C3" s="56"/>
      <c r="D3" s="55" t="s">
        <v>47</v>
      </c>
      <c r="E3" s="53" t="s">
        <v>0</v>
      </c>
      <c r="F3" s="53" t="s">
        <v>1</v>
      </c>
      <c r="G3" s="53" t="s">
        <v>2</v>
      </c>
      <c r="H3" s="53" t="s">
        <v>3</v>
      </c>
      <c r="I3" s="53" t="s">
        <v>4</v>
      </c>
      <c r="J3" s="53" t="s">
        <v>5</v>
      </c>
      <c r="K3" s="53" t="s">
        <v>6</v>
      </c>
      <c r="L3" s="53" t="s">
        <v>7</v>
      </c>
      <c r="M3" s="54" t="s">
        <v>8</v>
      </c>
      <c r="Q3" s="4"/>
    </row>
    <row r="4" spans="2:17" ht="18.95" customHeight="1" thickBot="1" x14ac:dyDescent="0.2">
      <c r="B4" s="20"/>
      <c r="C4" s="38" t="s">
        <v>41</v>
      </c>
      <c r="D4" s="57"/>
      <c r="E4" s="51" t="s">
        <v>9</v>
      </c>
      <c r="F4" s="51" t="s">
        <v>10</v>
      </c>
      <c r="G4" s="51" t="s">
        <v>11</v>
      </c>
      <c r="H4" s="51" t="s">
        <v>12</v>
      </c>
      <c r="I4" s="51" t="s">
        <v>13</v>
      </c>
      <c r="J4" s="51" t="s">
        <v>14</v>
      </c>
      <c r="K4" s="51" t="s">
        <v>15</v>
      </c>
      <c r="L4" s="51" t="s">
        <v>16</v>
      </c>
      <c r="M4" s="52" t="s">
        <v>17</v>
      </c>
      <c r="Q4" s="4"/>
    </row>
    <row r="5" spans="2:17" ht="18.95" customHeight="1" x14ac:dyDescent="0.15">
      <c r="B5" s="18" t="s">
        <v>26</v>
      </c>
      <c r="C5" s="32" t="s">
        <v>20</v>
      </c>
      <c r="D5" s="21" t="s">
        <v>18</v>
      </c>
      <c r="E5" s="22">
        <v>100155</v>
      </c>
      <c r="F5" s="22">
        <v>48685</v>
      </c>
      <c r="G5" s="22">
        <v>18930</v>
      </c>
      <c r="H5" s="22">
        <v>33972</v>
      </c>
      <c r="I5" s="22">
        <v>18054</v>
      </c>
      <c r="J5" s="22">
        <v>32215</v>
      </c>
      <c r="K5" s="22">
        <v>56886</v>
      </c>
      <c r="L5" s="22">
        <v>20011</v>
      </c>
      <c r="M5" s="23">
        <v>27351</v>
      </c>
    </row>
    <row r="6" spans="2:17" ht="18.95" customHeight="1" x14ac:dyDescent="0.15">
      <c r="B6" s="19"/>
      <c r="C6" s="8"/>
      <c r="D6" s="9" t="s">
        <v>19</v>
      </c>
      <c r="E6" s="10">
        <v>15457</v>
      </c>
      <c r="F6" s="10">
        <v>12882</v>
      </c>
      <c r="G6" s="10">
        <v>12079</v>
      </c>
      <c r="H6" s="10">
        <v>13196</v>
      </c>
      <c r="I6" s="10">
        <v>11650</v>
      </c>
      <c r="J6" s="10">
        <v>10741</v>
      </c>
      <c r="K6" s="10">
        <v>13900</v>
      </c>
      <c r="L6" s="10">
        <v>12925</v>
      </c>
      <c r="M6" s="15">
        <v>12695</v>
      </c>
    </row>
    <row r="7" spans="2:17" ht="18.95" customHeight="1" x14ac:dyDescent="0.15">
      <c r="B7" s="19"/>
      <c r="C7" s="33" t="s">
        <v>21</v>
      </c>
      <c r="D7" s="25" t="s">
        <v>18</v>
      </c>
      <c r="E7" s="26">
        <v>44743</v>
      </c>
      <c r="F7" s="26">
        <v>27529</v>
      </c>
      <c r="G7" s="26">
        <v>27770</v>
      </c>
      <c r="H7" s="26">
        <v>49910</v>
      </c>
      <c r="I7" s="26">
        <v>26317</v>
      </c>
      <c r="J7" s="26">
        <v>23573</v>
      </c>
      <c r="K7" s="26">
        <v>26748</v>
      </c>
      <c r="L7" s="26">
        <v>23398</v>
      </c>
      <c r="M7" s="27">
        <v>13256</v>
      </c>
      <c r="Q7" s="4"/>
    </row>
    <row r="8" spans="2:17" ht="18.95" customHeight="1" x14ac:dyDescent="0.15">
      <c r="B8" s="19"/>
      <c r="C8" s="8"/>
      <c r="D8" s="9" t="s">
        <v>19</v>
      </c>
      <c r="E8" s="10">
        <v>16120</v>
      </c>
      <c r="F8" s="10">
        <v>15850</v>
      </c>
      <c r="G8" s="10">
        <v>14450</v>
      </c>
      <c r="H8" s="10">
        <v>16198</v>
      </c>
      <c r="I8" s="10">
        <v>13445</v>
      </c>
      <c r="J8" s="10">
        <v>11710</v>
      </c>
      <c r="K8" s="10">
        <v>14120</v>
      </c>
      <c r="L8" s="10">
        <v>11810</v>
      </c>
      <c r="M8" s="15">
        <v>10132</v>
      </c>
    </row>
    <row r="9" spans="2:17" ht="18.95" customHeight="1" x14ac:dyDescent="0.15">
      <c r="B9" s="19"/>
      <c r="C9" s="33" t="s">
        <v>22</v>
      </c>
      <c r="D9" s="25" t="s">
        <v>18</v>
      </c>
      <c r="E9" s="26">
        <v>1530</v>
      </c>
      <c r="F9" s="26">
        <v>1658</v>
      </c>
      <c r="G9" s="26">
        <v>1241</v>
      </c>
      <c r="H9" s="26">
        <v>1318</v>
      </c>
      <c r="I9" s="26">
        <v>1407</v>
      </c>
      <c r="J9" s="26">
        <v>1015</v>
      </c>
      <c r="K9" s="26">
        <v>1629</v>
      </c>
      <c r="L9" s="26">
        <v>881</v>
      </c>
      <c r="M9" s="27">
        <v>1902</v>
      </c>
    </row>
    <row r="10" spans="2:17" ht="18.95" customHeight="1" x14ac:dyDescent="0.15">
      <c r="B10" s="19"/>
      <c r="C10" s="8"/>
      <c r="D10" s="9" t="s">
        <v>19</v>
      </c>
      <c r="E10" s="10">
        <v>1399</v>
      </c>
      <c r="F10" s="10">
        <v>1360</v>
      </c>
      <c r="G10" s="10">
        <v>1363</v>
      </c>
      <c r="H10" s="10">
        <v>1257</v>
      </c>
      <c r="I10" s="10">
        <v>1234</v>
      </c>
      <c r="J10" s="10">
        <v>1123</v>
      </c>
      <c r="K10" s="10">
        <v>1190</v>
      </c>
      <c r="L10" s="10">
        <v>1115</v>
      </c>
      <c r="M10" s="15">
        <v>1217</v>
      </c>
    </row>
    <row r="11" spans="2:17" ht="18.95" customHeight="1" x14ac:dyDescent="0.15">
      <c r="B11" s="19"/>
      <c r="C11" s="33" t="s">
        <v>23</v>
      </c>
      <c r="D11" s="25" t="s">
        <v>18</v>
      </c>
      <c r="E11" s="26">
        <v>132110</v>
      </c>
      <c r="F11" s="26">
        <v>143831</v>
      </c>
      <c r="G11" s="26">
        <v>44562</v>
      </c>
      <c r="H11" s="26">
        <v>94672</v>
      </c>
      <c r="I11" s="26">
        <v>48085</v>
      </c>
      <c r="J11" s="26">
        <v>67465</v>
      </c>
      <c r="K11" s="26">
        <v>137296</v>
      </c>
      <c r="L11" s="26">
        <v>65789</v>
      </c>
      <c r="M11" s="27">
        <v>51255</v>
      </c>
    </row>
    <row r="12" spans="2:17" ht="18.95" customHeight="1" x14ac:dyDescent="0.15">
      <c r="B12" s="19"/>
      <c r="C12" s="8"/>
      <c r="D12" s="9" t="s">
        <v>19</v>
      </c>
      <c r="E12" s="10">
        <v>35151</v>
      </c>
      <c r="F12" s="10">
        <v>26869</v>
      </c>
      <c r="G12" s="10">
        <v>31604</v>
      </c>
      <c r="H12" s="10">
        <v>33081</v>
      </c>
      <c r="I12" s="10">
        <v>32052</v>
      </c>
      <c r="J12" s="10">
        <v>29010</v>
      </c>
      <c r="K12" s="10">
        <v>31712</v>
      </c>
      <c r="L12" s="10">
        <v>31267</v>
      </c>
      <c r="M12" s="15">
        <v>32783</v>
      </c>
    </row>
    <row r="13" spans="2:17" ht="18.95" customHeight="1" x14ac:dyDescent="0.15">
      <c r="B13" s="19"/>
      <c r="C13" s="33" t="s">
        <v>24</v>
      </c>
      <c r="D13" s="25" t="s">
        <v>18</v>
      </c>
      <c r="E13" s="26">
        <v>6609</v>
      </c>
      <c r="F13" s="26">
        <v>3199</v>
      </c>
      <c r="G13" s="26">
        <v>1586</v>
      </c>
      <c r="H13" s="26">
        <v>2350</v>
      </c>
      <c r="I13" s="26">
        <v>3066</v>
      </c>
      <c r="J13" s="26">
        <v>1537</v>
      </c>
      <c r="K13" s="26">
        <v>2205</v>
      </c>
      <c r="L13" s="26">
        <v>2046</v>
      </c>
      <c r="M13" s="27">
        <v>2153</v>
      </c>
    </row>
    <row r="14" spans="2:17" ht="18.95" customHeight="1" x14ac:dyDescent="0.15">
      <c r="B14" s="19"/>
      <c r="C14" s="8" t="s">
        <v>25</v>
      </c>
      <c r="D14" s="9" t="s">
        <v>19</v>
      </c>
      <c r="E14" s="10">
        <v>11850</v>
      </c>
      <c r="F14" s="10">
        <v>11000</v>
      </c>
      <c r="G14" s="10">
        <v>9372</v>
      </c>
      <c r="H14" s="10">
        <v>12015</v>
      </c>
      <c r="I14" s="10">
        <v>10718</v>
      </c>
      <c r="J14" s="10">
        <v>9103</v>
      </c>
      <c r="K14" s="10">
        <v>10223</v>
      </c>
      <c r="L14" s="10">
        <v>10305</v>
      </c>
      <c r="M14" s="15">
        <v>11075</v>
      </c>
    </row>
    <row r="15" spans="2:17" ht="18.95" customHeight="1" x14ac:dyDescent="0.15">
      <c r="B15" s="19"/>
      <c r="C15" s="33" t="s">
        <v>27</v>
      </c>
      <c r="D15" s="25" t="s">
        <v>18</v>
      </c>
      <c r="E15" s="26">
        <f t="array" ref="E15">SUM(IF(D5:D14="捕獲尾数",E5:E14,0))</f>
        <v>285147</v>
      </c>
      <c r="F15" s="26">
        <f>F5+F7+F9+F11+F13</f>
        <v>224902</v>
      </c>
      <c r="G15" s="26">
        <f t="shared" ref="G15:M15" si="0">G5+G7+G9+G11+G13</f>
        <v>94089</v>
      </c>
      <c r="H15" s="26">
        <f t="shared" si="0"/>
        <v>182222</v>
      </c>
      <c r="I15" s="26">
        <f t="shared" si="0"/>
        <v>96929</v>
      </c>
      <c r="J15" s="26">
        <f t="shared" si="0"/>
        <v>125805</v>
      </c>
      <c r="K15" s="26">
        <f t="shared" si="0"/>
        <v>224764</v>
      </c>
      <c r="L15" s="26">
        <f t="shared" si="0"/>
        <v>112125</v>
      </c>
      <c r="M15" s="27">
        <f t="shared" si="0"/>
        <v>95917</v>
      </c>
    </row>
    <row r="16" spans="2:17" ht="18.95" customHeight="1" thickBot="1" x14ac:dyDescent="0.2">
      <c r="B16" s="20"/>
      <c r="C16" s="28"/>
      <c r="D16" s="29" t="s">
        <v>19</v>
      </c>
      <c r="E16" s="30">
        <f>E6+E8+E10+E12+E14</f>
        <v>79977</v>
      </c>
      <c r="F16" s="30">
        <f t="shared" ref="F16:M16" si="1">F6+F8+F10+F12+F14</f>
        <v>67961</v>
      </c>
      <c r="G16" s="30">
        <f t="shared" si="1"/>
        <v>68868</v>
      </c>
      <c r="H16" s="30">
        <f t="shared" si="1"/>
        <v>75747</v>
      </c>
      <c r="I16" s="30">
        <f t="shared" si="1"/>
        <v>69099</v>
      </c>
      <c r="J16" s="30">
        <f t="shared" si="1"/>
        <v>61687</v>
      </c>
      <c r="K16" s="30">
        <f t="shared" si="1"/>
        <v>71145</v>
      </c>
      <c r="L16" s="30">
        <f t="shared" si="1"/>
        <v>67422</v>
      </c>
      <c r="M16" s="31">
        <f t="shared" si="1"/>
        <v>67902</v>
      </c>
    </row>
    <row r="17" spans="2:17" ht="18.95" customHeight="1" x14ac:dyDescent="0.15">
      <c r="B17" s="18" t="s">
        <v>42</v>
      </c>
      <c r="C17" s="32" t="s">
        <v>28</v>
      </c>
      <c r="D17" s="21" t="s">
        <v>18</v>
      </c>
      <c r="E17" s="22">
        <v>2000</v>
      </c>
      <c r="F17" s="22">
        <v>2223</v>
      </c>
      <c r="G17" s="22">
        <v>2078</v>
      </c>
      <c r="H17" s="22">
        <v>2330</v>
      </c>
      <c r="I17" s="22">
        <v>3152</v>
      </c>
      <c r="J17" s="22">
        <v>2697</v>
      </c>
      <c r="K17" s="22">
        <v>1973</v>
      </c>
      <c r="L17" s="22">
        <v>1705</v>
      </c>
      <c r="M17" s="23">
        <v>2936</v>
      </c>
    </row>
    <row r="18" spans="2:17" ht="18.95" customHeight="1" thickBot="1" x14ac:dyDescent="0.2">
      <c r="B18" s="20"/>
      <c r="C18" s="28"/>
      <c r="D18" s="29" t="s">
        <v>19</v>
      </c>
      <c r="E18" s="30">
        <v>4460</v>
      </c>
      <c r="F18" s="30">
        <v>4675</v>
      </c>
      <c r="G18" s="30">
        <v>3400</v>
      </c>
      <c r="H18" s="30">
        <v>4702</v>
      </c>
      <c r="I18" s="30">
        <v>4623</v>
      </c>
      <c r="J18" s="30">
        <v>3817</v>
      </c>
      <c r="K18" s="30">
        <v>3250</v>
      </c>
      <c r="L18" s="30">
        <v>3923</v>
      </c>
      <c r="M18" s="31">
        <v>4630</v>
      </c>
    </row>
    <row r="19" spans="2:17" ht="18.95" customHeight="1" x14ac:dyDescent="0.15">
      <c r="B19" s="18" t="s">
        <v>43</v>
      </c>
      <c r="C19" s="32" t="s">
        <v>29</v>
      </c>
      <c r="D19" s="21" t="s">
        <v>18</v>
      </c>
      <c r="E19" s="22">
        <v>14102</v>
      </c>
      <c r="F19" s="22">
        <v>15300</v>
      </c>
      <c r="G19" s="22">
        <v>7815</v>
      </c>
      <c r="H19" s="22">
        <v>15741</v>
      </c>
      <c r="I19" s="22">
        <v>6525</v>
      </c>
      <c r="J19" s="22">
        <v>4145</v>
      </c>
      <c r="K19" s="22">
        <v>7577</v>
      </c>
      <c r="L19" s="22">
        <v>9500</v>
      </c>
      <c r="M19" s="23">
        <v>11695</v>
      </c>
      <c r="Q19" s="4"/>
    </row>
    <row r="20" spans="2:17" ht="18.95" customHeight="1" x14ac:dyDescent="0.15">
      <c r="B20" s="19"/>
      <c r="C20" s="8"/>
      <c r="D20" s="9" t="s">
        <v>19</v>
      </c>
      <c r="E20" s="10">
        <v>9500</v>
      </c>
      <c r="F20" s="10">
        <v>8660</v>
      </c>
      <c r="G20" s="10">
        <v>7820</v>
      </c>
      <c r="H20" s="10">
        <v>8650</v>
      </c>
      <c r="I20" s="10">
        <v>8404</v>
      </c>
      <c r="J20" s="10">
        <v>6975</v>
      </c>
      <c r="K20" s="10">
        <v>7625</v>
      </c>
      <c r="L20" s="10">
        <v>9110</v>
      </c>
      <c r="M20" s="15">
        <v>8483</v>
      </c>
      <c r="Q20" s="4"/>
    </row>
    <row r="21" spans="2:17" ht="18.95" customHeight="1" x14ac:dyDescent="0.15">
      <c r="B21" s="19"/>
      <c r="C21" s="33" t="s">
        <v>30</v>
      </c>
      <c r="D21" s="25" t="s">
        <v>18</v>
      </c>
      <c r="E21" s="26">
        <v>17455</v>
      </c>
      <c r="F21" s="26">
        <v>12367</v>
      </c>
      <c r="G21" s="26">
        <v>9602</v>
      </c>
      <c r="H21" s="26">
        <v>17135</v>
      </c>
      <c r="I21" s="26">
        <v>10469</v>
      </c>
      <c r="J21" s="26">
        <v>7231</v>
      </c>
      <c r="K21" s="26">
        <v>13539</v>
      </c>
      <c r="L21" s="26">
        <v>6583</v>
      </c>
      <c r="M21" s="27">
        <v>3713</v>
      </c>
    </row>
    <row r="22" spans="2:17" ht="18.95" customHeight="1" x14ac:dyDescent="0.15">
      <c r="B22" s="19"/>
      <c r="C22" s="8"/>
      <c r="D22" s="9" t="s">
        <v>19</v>
      </c>
      <c r="E22" s="10">
        <v>11644</v>
      </c>
      <c r="F22" s="10">
        <v>10473</v>
      </c>
      <c r="G22" s="10">
        <v>9800</v>
      </c>
      <c r="H22" s="10">
        <v>14703</v>
      </c>
      <c r="I22" s="10">
        <v>12840</v>
      </c>
      <c r="J22" s="10">
        <v>8915</v>
      </c>
      <c r="K22" s="10">
        <v>12726</v>
      </c>
      <c r="L22" s="10">
        <v>9836</v>
      </c>
      <c r="M22" s="15">
        <v>8277</v>
      </c>
    </row>
    <row r="23" spans="2:17" ht="18.95" customHeight="1" x14ac:dyDescent="0.15">
      <c r="B23" s="19"/>
      <c r="C23" s="33" t="s">
        <v>31</v>
      </c>
      <c r="D23" s="25" t="s">
        <v>18</v>
      </c>
      <c r="E23" s="26">
        <v>1243</v>
      </c>
      <c r="F23" s="26">
        <v>1157</v>
      </c>
      <c r="G23" s="26">
        <v>944</v>
      </c>
      <c r="H23" s="26">
        <v>3190</v>
      </c>
      <c r="I23" s="26">
        <v>780</v>
      </c>
      <c r="J23" s="26">
        <v>709</v>
      </c>
      <c r="K23" s="26">
        <v>456</v>
      </c>
      <c r="L23" s="26">
        <v>653</v>
      </c>
      <c r="M23" s="27">
        <v>750</v>
      </c>
    </row>
    <row r="24" spans="2:17" ht="18.95" customHeight="1" x14ac:dyDescent="0.15">
      <c r="B24" s="19"/>
      <c r="C24" s="8"/>
      <c r="D24" s="9" t="s">
        <v>19</v>
      </c>
      <c r="E24" s="10">
        <v>6464</v>
      </c>
      <c r="F24" s="10">
        <v>6543</v>
      </c>
      <c r="G24" s="10">
        <v>4504</v>
      </c>
      <c r="H24" s="10">
        <v>6468</v>
      </c>
      <c r="I24" s="10">
        <v>5610</v>
      </c>
      <c r="J24" s="10">
        <v>4885</v>
      </c>
      <c r="K24" s="10">
        <v>2665</v>
      </c>
      <c r="L24" s="10">
        <v>4889</v>
      </c>
      <c r="M24" s="15">
        <v>4201</v>
      </c>
    </row>
    <row r="25" spans="2:17" ht="18.95" customHeight="1" x14ac:dyDescent="0.15">
      <c r="B25" s="19"/>
      <c r="C25" s="33" t="s">
        <v>45</v>
      </c>
      <c r="D25" s="25" t="s">
        <v>18</v>
      </c>
      <c r="E25" s="26">
        <f>E19+E21+E23</f>
        <v>32800</v>
      </c>
      <c r="F25" s="26">
        <f t="shared" ref="F25:M25" si="2">F19+F21+F23</f>
        <v>28824</v>
      </c>
      <c r="G25" s="26">
        <f t="shared" si="2"/>
        <v>18361</v>
      </c>
      <c r="H25" s="26">
        <f t="shared" si="2"/>
        <v>36066</v>
      </c>
      <c r="I25" s="26">
        <f t="shared" si="2"/>
        <v>17774</v>
      </c>
      <c r="J25" s="26">
        <f t="shared" si="2"/>
        <v>12085</v>
      </c>
      <c r="K25" s="26">
        <f t="shared" si="2"/>
        <v>21572</v>
      </c>
      <c r="L25" s="26">
        <f t="shared" si="2"/>
        <v>16736</v>
      </c>
      <c r="M25" s="27">
        <f t="shared" si="2"/>
        <v>16158</v>
      </c>
    </row>
    <row r="26" spans="2:17" ht="18.95" customHeight="1" thickBot="1" x14ac:dyDescent="0.2">
      <c r="B26" s="20"/>
      <c r="C26" s="28"/>
      <c r="D26" s="29" t="s">
        <v>19</v>
      </c>
      <c r="E26" s="30">
        <f>E20+E22+E24</f>
        <v>27608</v>
      </c>
      <c r="F26" s="30">
        <f t="shared" ref="F26:M26" si="3">F20+F22+F24</f>
        <v>25676</v>
      </c>
      <c r="G26" s="30">
        <f t="shared" si="3"/>
        <v>22124</v>
      </c>
      <c r="H26" s="30">
        <f t="shared" si="3"/>
        <v>29821</v>
      </c>
      <c r="I26" s="30">
        <f t="shared" si="3"/>
        <v>26854</v>
      </c>
      <c r="J26" s="30">
        <f t="shared" si="3"/>
        <v>20775</v>
      </c>
      <c r="K26" s="30">
        <f t="shared" si="3"/>
        <v>23016</v>
      </c>
      <c r="L26" s="30">
        <f t="shared" si="3"/>
        <v>23835</v>
      </c>
      <c r="M26" s="31">
        <f t="shared" si="3"/>
        <v>20961</v>
      </c>
    </row>
    <row r="27" spans="2:17" ht="18.95" customHeight="1" x14ac:dyDescent="0.15">
      <c r="B27" s="18" t="s">
        <v>44</v>
      </c>
      <c r="C27" s="32" t="s">
        <v>32</v>
      </c>
      <c r="D27" s="21" t="s">
        <v>18</v>
      </c>
      <c r="E27" s="22">
        <v>302</v>
      </c>
      <c r="F27" s="22">
        <v>400</v>
      </c>
      <c r="G27" s="22">
        <v>386</v>
      </c>
      <c r="H27" s="22">
        <v>548</v>
      </c>
      <c r="I27" s="22">
        <v>636</v>
      </c>
      <c r="J27" s="22">
        <v>0</v>
      </c>
      <c r="K27" s="22">
        <v>0</v>
      </c>
      <c r="L27" s="22">
        <v>0</v>
      </c>
      <c r="M27" s="23">
        <v>0</v>
      </c>
    </row>
    <row r="28" spans="2:17" ht="18.95" customHeight="1" x14ac:dyDescent="0.15">
      <c r="B28" s="19"/>
      <c r="C28" s="8"/>
      <c r="D28" s="9" t="s">
        <v>19</v>
      </c>
      <c r="E28" s="10">
        <v>948</v>
      </c>
      <c r="F28" s="10">
        <v>475</v>
      </c>
      <c r="G28" s="10">
        <v>700</v>
      </c>
      <c r="H28" s="10">
        <v>783</v>
      </c>
      <c r="I28" s="10">
        <v>760</v>
      </c>
      <c r="J28" s="10">
        <v>0</v>
      </c>
      <c r="K28" s="10">
        <v>0</v>
      </c>
      <c r="L28" s="10">
        <v>0</v>
      </c>
      <c r="M28" s="15">
        <v>0</v>
      </c>
    </row>
    <row r="29" spans="2:17" ht="18.95" customHeight="1" x14ac:dyDescent="0.15">
      <c r="B29" s="19"/>
      <c r="C29" s="33" t="s">
        <v>33</v>
      </c>
      <c r="D29" s="25" t="s">
        <v>18</v>
      </c>
      <c r="E29" s="26">
        <v>661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7">
        <v>0</v>
      </c>
    </row>
    <row r="30" spans="2:17" ht="18.95" customHeight="1" x14ac:dyDescent="0.15">
      <c r="B30" s="19"/>
      <c r="C30" s="8"/>
      <c r="D30" s="9" t="s">
        <v>19</v>
      </c>
      <c r="E30" s="10">
        <v>500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5">
        <v>0</v>
      </c>
      <c r="N30" s="1"/>
    </row>
    <row r="31" spans="2:17" ht="18.95" customHeight="1" x14ac:dyDescent="0.15">
      <c r="B31" s="19"/>
      <c r="C31" s="33" t="s">
        <v>34</v>
      </c>
      <c r="D31" s="25" t="s">
        <v>18</v>
      </c>
      <c r="E31" s="26">
        <v>1277</v>
      </c>
      <c r="F31" s="26">
        <v>1334</v>
      </c>
      <c r="G31" s="26">
        <v>755</v>
      </c>
      <c r="H31" s="26">
        <v>1906</v>
      </c>
      <c r="I31" s="26">
        <v>1563</v>
      </c>
      <c r="J31" s="26">
        <v>561</v>
      </c>
      <c r="K31" s="26">
        <v>1155</v>
      </c>
      <c r="L31" s="26">
        <v>891</v>
      </c>
      <c r="M31" s="27">
        <v>1042</v>
      </c>
    </row>
    <row r="32" spans="2:17" ht="18.95" customHeight="1" x14ac:dyDescent="0.15">
      <c r="B32" s="19"/>
      <c r="C32" s="8"/>
      <c r="D32" s="9" t="s">
        <v>19</v>
      </c>
      <c r="E32" s="10">
        <v>1038</v>
      </c>
      <c r="F32" s="10">
        <v>1545</v>
      </c>
      <c r="G32" s="10">
        <v>1544</v>
      </c>
      <c r="H32" s="10">
        <v>2035</v>
      </c>
      <c r="I32" s="10">
        <v>700</v>
      </c>
      <c r="J32" s="10">
        <v>1167</v>
      </c>
      <c r="K32" s="10">
        <v>1065</v>
      </c>
      <c r="L32" s="10">
        <v>1349</v>
      </c>
      <c r="M32" s="15">
        <v>1000</v>
      </c>
    </row>
    <row r="33" spans="2:13" ht="18.95" customHeight="1" x14ac:dyDescent="0.15">
      <c r="B33" s="19"/>
      <c r="C33" s="33" t="s">
        <v>35</v>
      </c>
      <c r="D33" s="25" t="s">
        <v>18</v>
      </c>
      <c r="E33" s="26">
        <v>2978</v>
      </c>
      <c r="F33" s="26">
        <v>4651</v>
      </c>
      <c r="G33" s="26">
        <v>2137</v>
      </c>
      <c r="H33" s="26">
        <v>4356</v>
      </c>
      <c r="I33" s="26">
        <v>2924</v>
      </c>
      <c r="J33" s="26">
        <v>1066</v>
      </c>
      <c r="K33" s="26">
        <v>863</v>
      </c>
      <c r="L33" s="26">
        <v>2700</v>
      </c>
      <c r="M33" s="27">
        <v>3362</v>
      </c>
    </row>
    <row r="34" spans="2:13" ht="18.95" customHeight="1" x14ac:dyDescent="0.15">
      <c r="B34" s="19"/>
      <c r="C34" s="8"/>
      <c r="D34" s="9" t="s">
        <v>19</v>
      </c>
      <c r="E34" s="10">
        <v>9638</v>
      </c>
      <c r="F34" s="10">
        <v>9489</v>
      </c>
      <c r="G34" s="10">
        <v>6966</v>
      </c>
      <c r="H34" s="10">
        <v>9717</v>
      </c>
      <c r="I34" s="10">
        <v>9428</v>
      </c>
      <c r="J34" s="10">
        <v>6163</v>
      </c>
      <c r="K34" s="10">
        <v>7080</v>
      </c>
      <c r="L34" s="10">
        <v>8578</v>
      </c>
      <c r="M34" s="15">
        <v>9740</v>
      </c>
    </row>
    <row r="35" spans="2:13" ht="18.95" customHeight="1" x14ac:dyDescent="0.15">
      <c r="B35" s="19"/>
      <c r="C35" s="33" t="s">
        <v>36</v>
      </c>
      <c r="D35" s="25" t="s">
        <v>18</v>
      </c>
      <c r="E35" s="26">
        <v>10239</v>
      </c>
      <c r="F35" s="26">
        <v>8359</v>
      </c>
      <c r="G35" s="26">
        <v>4194</v>
      </c>
      <c r="H35" s="26">
        <v>8674</v>
      </c>
      <c r="I35" s="26">
        <v>3239</v>
      </c>
      <c r="J35" s="26">
        <v>2368</v>
      </c>
      <c r="K35" s="26">
        <v>1362</v>
      </c>
      <c r="L35" s="26">
        <v>3920</v>
      </c>
      <c r="M35" s="27">
        <v>5255</v>
      </c>
    </row>
    <row r="36" spans="2:13" ht="18.95" customHeight="1" x14ac:dyDescent="0.15">
      <c r="B36" s="19"/>
      <c r="C36" s="8"/>
      <c r="D36" s="9" t="s">
        <v>19</v>
      </c>
      <c r="E36" s="10">
        <v>11583</v>
      </c>
      <c r="F36" s="10">
        <v>11260</v>
      </c>
      <c r="G36" s="10">
        <v>9007</v>
      </c>
      <c r="H36" s="10">
        <v>11447</v>
      </c>
      <c r="I36" s="10">
        <v>10299</v>
      </c>
      <c r="J36" s="10">
        <v>8615</v>
      </c>
      <c r="K36" s="10">
        <v>8137</v>
      </c>
      <c r="L36" s="10">
        <v>8419</v>
      </c>
      <c r="M36" s="15">
        <v>10715</v>
      </c>
    </row>
    <row r="37" spans="2:13" ht="18.95" customHeight="1" x14ac:dyDescent="0.15">
      <c r="B37" s="19"/>
      <c r="C37" s="33" t="s">
        <v>37</v>
      </c>
      <c r="D37" s="25" t="s">
        <v>18</v>
      </c>
      <c r="E37" s="26">
        <v>0</v>
      </c>
      <c r="F37" s="26">
        <v>22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29</v>
      </c>
      <c r="M37" s="27">
        <v>0</v>
      </c>
    </row>
    <row r="38" spans="2:13" ht="18.95" customHeight="1" x14ac:dyDescent="0.15">
      <c r="B38" s="19"/>
      <c r="C38" s="8"/>
      <c r="D38" s="9" t="s">
        <v>19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5">
        <v>0</v>
      </c>
    </row>
    <row r="39" spans="2:13" ht="18.95" customHeight="1" x14ac:dyDescent="0.15">
      <c r="B39" s="19"/>
      <c r="C39" s="33" t="s">
        <v>38</v>
      </c>
      <c r="D39" s="25" t="s">
        <v>18</v>
      </c>
      <c r="E39" s="26">
        <v>3131</v>
      </c>
      <c r="F39" s="26">
        <v>2370</v>
      </c>
      <c r="G39" s="26">
        <v>1475</v>
      </c>
      <c r="H39" s="26">
        <v>1473</v>
      </c>
      <c r="I39" s="26">
        <v>424</v>
      </c>
      <c r="J39" s="26">
        <v>581</v>
      </c>
      <c r="K39" s="26">
        <v>530</v>
      </c>
      <c r="L39" s="26">
        <v>1721</v>
      </c>
      <c r="M39" s="27">
        <v>764</v>
      </c>
    </row>
    <row r="40" spans="2:13" ht="18.95" customHeight="1" x14ac:dyDescent="0.15">
      <c r="B40" s="19"/>
      <c r="C40" s="8"/>
      <c r="D40" s="9" t="s">
        <v>19</v>
      </c>
      <c r="E40" s="10">
        <v>6595</v>
      </c>
      <c r="F40" s="10">
        <v>6328</v>
      </c>
      <c r="G40" s="10">
        <v>5229</v>
      </c>
      <c r="H40" s="10">
        <v>6607</v>
      </c>
      <c r="I40" s="10">
        <v>6481</v>
      </c>
      <c r="J40" s="10">
        <v>5456</v>
      </c>
      <c r="K40" s="10">
        <v>4591</v>
      </c>
      <c r="L40" s="10">
        <v>6700</v>
      </c>
      <c r="M40" s="15">
        <v>6167</v>
      </c>
    </row>
    <row r="41" spans="2:13" ht="18.95" customHeight="1" x14ac:dyDescent="0.15">
      <c r="B41" s="19"/>
      <c r="C41" s="33" t="s">
        <v>45</v>
      </c>
      <c r="D41" s="24" t="s">
        <v>18</v>
      </c>
      <c r="E41" s="26">
        <f>E27+E29+E31+E33+E35+E37+E39</f>
        <v>18588</v>
      </c>
      <c r="F41" s="26">
        <f t="shared" ref="F41:M41" si="4">F27+F29+F31+F33+F35+F37+F39</f>
        <v>17136</v>
      </c>
      <c r="G41" s="26">
        <f t="shared" si="4"/>
        <v>8947</v>
      </c>
      <c r="H41" s="26">
        <f t="shared" si="4"/>
        <v>16957</v>
      </c>
      <c r="I41" s="26">
        <f t="shared" si="4"/>
        <v>8786</v>
      </c>
      <c r="J41" s="26">
        <f t="shared" si="4"/>
        <v>4576</v>
      </c>
      <c r="K41" s="26">
        <f t="shared" si="4"/>
        <v>3910</v>
      </c>
      <c r="L41" s="26">
        <f t="shared" si="4"/>
        <v>9261</v>
      </c>
      <c r="M41" s="27">
        <f t="shared" si="4"/>
        <v>10423</v>
      </c>
    </row>
    <row r="42" spans="2:13" ht="18.95" customHeight="1" thickBot="1" x14ac:dyDescent="0.2">
      <c r="B42" s="39"/>
      <c r="C42" s="40"/>
      <c r="D42" s="44" t="s">
        <v>19</v>
      </c>
      <c r="E42" s="45">
        <f>E28+E30+E32+E34+E36+E38+E40</f>
        <v>30302</v>
      </c>
      <c r="F42" s="45">
        <f t="shared" ref="F42:M42" si="5">F28+F30+F32+F34+F36+F38+F40</f>
        <v>29097</v>
      </c>
      <c r="G42" s="45">
        <f t="shared" si="5"/>
        <v>23446</v>
      </c>
      <c r="H42" s="45">
        <f t="shared" si="5"/>
        <v>30589</v>
      </c>
      <c r="I42" s="45">
        <f t="shared" si="5"/>
        <v>27668</v>
      </c>
      <c r="J42" s="45">
        <f t="shared" si="5"/>
        <v>21401</v>
      </c>
      <c r="K42" s="45">
        <f t="shared" si="5"/>
        <v>20873</v>
      </c>
      <c r="L42" s="45">
        <f t="shared" si="5"/>
        <v>25046</v>
      </c>
      <c r="M42" s="46">
        <f t="shared" si="5"/>
        <v>27622</v>
      </c>
    </row>
    <row r="43" spans="2:13" ht="18.95" customHeight="1" thickTop="1" x14ac:dyDescent="0.15">
      <c r="B43" s="80" t="s">
        <v>46</v>
      </c>
      <c r="C43" s="81"/>
      <c r="D43" s="47" t="s">
        <v>18</v>
      </c>
      <c r="E43" s="48">
        <f>E15+E17+E25+E41</f>
        <v>338535</v>
      </c>
      <c r="F43" s="48">
        <f t="shared" ref="F43:M43" si="6">F15+F17+F25+F41</f>
        <v>273085</v>
      </c>
      <c r="G43" s="48">
        <f t="shared" si="6"/>
        <v>123475</v>
      </c>
      <c r="H43" s="48">
        <f t="shared" si="6"/>
        <v>237575</v>
      </c>
      <c r="I43" s="48">
        <f t="shared" si="6"/>
        <v>126641</v>
      </c>
      <c r="J43" s="48">
        <f t="shared" si="6"/>
        <v>145163</v>
      </c>
      <c r="K43" s="48">
        <f t="shared" si="6"/>
        <v>252219</v>
      </c>
      <c r="L43" s="48">
        <f t="shared" si="6"/>
        <v>139827</v>
      </c>
      <c r="M43" s="49">
        <f t="shared" si="6"/>
        <v>125434</v>
      </c>
    </row>
    <row r="44" spans="2:13" ht="18.95" customHeight="1" thickBot="1" x14ac:dyDescent="0.2">
      <c r="B44" s="82"/>
      <c r="C44" s="83"/>
      <c r="D44" s="29" t="s">
        <v>19</v>
      </c>
      <c r="E44" s="30">
        <f>E16+E18+E26+E42</f>
        <v>142347</v>
      </c>
      <c r="F44" s="30">
        <f t="shared" ref="F44:M44" si="7">F16+F18+F26+F42</f>
        <v>127409</v>
      </c>
      <c r="G44" s="30">
        <f t="shared" si="7"/>
        <v>117838</v>
      </c>
      <c r="H44" s="30">
        <f t="shared" si="7"/>
        <v>140859</v>
      </c>
      <c r="I44" s="30">
        <f t="shared" si="7"/>
        <v>128244</v>
      </c>
      <c r="J44" s="30">
        <f t="shared" si="7"/>
        <v>107680</v>
      </c>
      <c r="K44" s="30">
        <f t="shared" si="7"/>
        <v>118284</v>
      </c>
      <c r="L44" s="30">
        <f t="shared" si="7"/>
        <v>120226</v>
      </c>
      <c r="M44" s="31">
        <f t="shared" si="7"/>
        <v>121115</v>
      </c>
    </row>
  </sheetData>
  <mergeCells count="2">
    <mergeCell ref="B43:C43"/>
    <mergeCell ref="B44:C44"/>
  </mergeCells>
  <phoneticPr fontId="1"/>
  <pageMargins left="0.31496062992125984" right="0.31496062992125984" top="0.35433070866141736" bottom="0.35433070866141736" header="0.31496062992125984" footer="0.31496062992125984"/>
  <pageSetup paperSize="9" scale="81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workbookViewId="0">
      <selection activeCell="D17" sqref="D17:L17"/>
    </sheetView>
  </sheetViews>
  <sheetFormatPr defaultRowHeight="13.5" x14ac:dyDescent="0.15"/>
  <cols>
    <col min="1" max="1" width="3.625" customWidth="1"/>
    <col min="3" max="3" width="18.625" customWidth="1"/>
    <col min="4" max="12" width="9.625" customWidth="1"/>
  </cols>
  <sheetData>
    <row r="1" spans="2:16" ht="35.25" customHeight="1" x14ac:dyDescent="0.15">
      <c r="B1" s="50" t="s">
        <v>55</v>
      </c>
    </row>
    <row r="2" spans="2:16" ht="15" customHeight="1" thickBot="1" x14ac:dyDescent="0.2">
      <c r="L2" s="43"/>
    </row>
    <row r="3" spans="2:16" ht="18.95" customHeight="1" x14ac:dyDescent="0.15">
      <c r="B3" s="2"/>
      <c r="C3" s="55" t="s">
        <v>54</v>
      </c>
      <c r="D3" s="53" t="s">
        <v>0</v>
      </c>
      <c r="E3" s="53" t="s">
        <v>1</v>
      </c>
      <c r="F3" s="53" t="s">
        <v>2</v>
      </c>
      <c r="G3" s="53" t="s">
        <v>3</v>
      </c>
      <c r="H3" s="53" t="s">
        <v>4</v>
      </c>
      <c r="I3" s="53" t="s">
        <v>5</v>
      </c>
      <c r="J3" s="53" t="s">
        <v>6</v>
      </c>
      <c r="K3" s="53" t="s">
        <v>7</v>
      </c>
      <c r="L3" s="54" t="s">
        <v>8</v>
      </c>
      <c r="P3" s="4"/>
    </row>
    <row r="4" spans="2:16" ht="18.95" customHeight="1" thickBot="1" x14ac:dyDescent="0.2">
      <c r="B4" s="5" t="s">
        <v>53</v>
      </c>
      <c r="C4" s="58"/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2" t="s">
        <v>17</v>
      </c>
      <c r="P4" s="4"/>
    </row>
    <row r="5" spans="2:16" ht="18.95" customHeight="1" x14ac:dyDescent="0.15">
      <c r="B5" s="18" t="s">
        <v>26</v>
      </c>
      <c r="C5" s="11" t="s">
        <v>48</v>
      </c>
      <c r="D5" s="16">
        <f>D6+D7</f>
        <v>1472321</v>
      </c>
      <c r="E5" s="16">
        <f t="shared" ref="E5:L5" si="0">E6+E7</f>
        <v>1265481</v>
      </c>
      <c r="F5" s="16">
        <f t="shared" si="0"/>
        <v>1065123</v>
      </c>
      <c r="G5" s="16">
        <f t="shared" si="0"/>
        <v>819194</v>
      </c>
      <c r="H5" s="16">
        <f t="shared" si="0"/>
        <v>791405</v>
      </c>
      <c r="I5" s="16">
        <f t="shared" si="0"/>
        <v>723269</v>
      </c>
      <c r="J5" s="16">
        <f t="shared" si="0"/>
        <v>844016</v>
      </c>
      <c r="K5" s="16">
        <f t="shared" si="0"/>
        <v>917716</v>
      </c>
      <c r="L5" s="17">
        <f t="shared" si="0"/>
        <v>871869</v>
      </c>
    </row>
    <row r="6" spans="2:16" ht="18.95" customHeight="1" x14ac:dyDescent="0.15">
      <c r="B6" s="19"/>
      <c r="C6" s="6" t="s">
        <v>49</v>
      </c>
      <c r="D6" s="7">
        <v>1187174</v>
      </c>
      <c r="E6" s="7">
        <v>1040579</v>
      </c>
      <c r="F6" s="7">
        <v>971034</v>
      </c>
      <c r="G6" s="7">
        <v>636972</v>
      </c>
      <c r="H6" s="7">
        <v>694476</v>
      </c>
      <c r="I6" s="7">
        <v>597464</v>
      </c>
      <c r="J6" s="7">
        <v>619252</v>
      </c>
      <c r="K6" s="7">
        <v>805591</v>
      </c>
      <c r="L6" s="12">
        <v>775952</v>
      </c>
    </row>
    <row r="7" spans="2:16" ht="18.95" customHeight="1" x14ac:dyDescent="0.15">
      <c r="B7" s="19"/>
      <c r="C7" s="6" t="s">
        <v>50</v>
      </c>
      <c r="D7" s="7">
        <v>285147</v>
      </c>
      <c r="E7" s="7">
        <v>224902</v>
      </c>
      <c r="F7" s="7">
        <v>94089</v>
      </c>
      <c r="G7" s="7">
        <v>182222</v>
      </c>
      <c r="H7" s="7">
        <v>96929</v>
      </c>
      <c r="I7" s="7">
        <v>125805</v>
      </c>
      <c r="J7" s="7">
        <v>224764</v>
      </c>
      <c r="K7" s="7">
        <v>112125</v>
      </c>
      <c r="L7" s="12">
        <v>95917</v>
      </c>
      <c r="P7" s="4"/>
    </row>
    <row r="8" spans="2:16" ht="18.95" customHeight="1" thickBot="1" x14ac:dyDescent="0.2">
      <c r="B8" s="19"/>
      <c r="C8" s="33" t="s">
        <v>51</v>
      </c>
      <c r="D8" s="41">
        <v>3946849</v>
      </c>
      <c r="E8" s="41">
        <v>3334653</v>
      </c>
      <c r="F8" s="41">
        <v>3169879</v>
      </c>
      <c r="G8" s="41">
        <v>2083793</v>
      </c>
      <c r="H8" s="41">
        <v>2299659</v>
      </c>
      <c r="I8" s="41">
        <v>1849515</v>
      </c>
      <c r="J8" s="41">
        <v>1814690</v>
      </c>
      <c r="K8" s="41">
        <v>2441007</v>
      </c>
      <c r="L8" s="42">
        <v>2550005</v>
      </c>
    </row>
    <row r="9" spans="2:16" ht="19.5" customHeight="1" x14ac:dyDescent="0.15">
      <c r="B9" s="18" t="s">
        <v>42</v>
      </c>
      <c r="C9" s="35" t="s">
        <v>48</v>
      </c>
      <c r="D9" s="16">
        <f>D10+D11</f>
        <v>313156</v>
      </c>
      <c r="E9" s="16">
        <f t="shared" ref="E9:L9" si="1">E10+E11</f>
        <v>235815</v>
      </c>
      <c r="F9" s="16">
        <f t="shared" si="1"/>
        <v>159698</v>
      </c>
      <c r="G9" s="16">
        <f t="shared" si="1"/>
        <v>201417</v>
      </c>
      <c r="H9" s="16">
        <f t="shared" si="1"/>
        <v>190676</v>
      </c>
      <c r="I9" s="16">
        <f t="shared" si="1"/>
        <v>175099</v>
      </c>
      <c r="J9" s="16">
        <f t="shared" si="1"/>
        <v>177687</v>
      </c>
      <c r="K9" s="16">
        <f t="shared" si="1"/>
        <v>232884</v>
      </c>
      <c r="L9" s="17">
        <f t="shared" si="1"/>
        <v>224036</v>
      </c>
    </row>
    <row r="10" spans="2:16" ht="18.95" customHeight="1" x14ac:dyDescent="0.15">
      <c r="B10" s="19"/>
      <c r="C10" s="59" t="s">
        <v>49</v>
      </c>
      <c r="D10" s="7">
        <v>311156</v>
      </c>
      <c r="E10" s="7">
        <v>233592</v>
      </c>
      <c r="F10" s="7">
        <v>157620</v>
      </c>
      <c r="G10" s="7">
        <v>199087</v>
      </c>
      <c r="H10" s="7">
        <v>187524</v>
      </c>
      <c r="I10" s="7">
        <v>172402</v>
      </c>
      <c r="J10" s="7">
        <v>175714</v>
      </c>
      <c r="K10" s="7">
        <v>231179</v>
      </c>
      <c r="L10" s="12">
        <v>221100</v>
      </c>
    </row>
    <row r="11" spans="2:16" ht="18.95" customHeight="1" x14ac:dyDescent="0.15">
      <c r="B11" s="19"/>
      <c r="C11" s="59" t="s">
        <v>50</v>
      </c>
      <c r="D11" s="7">
        <v>2000</v>
      </c>
      <c r="E11" s="7">
        <v>2223</v>
      </c>
      <c r="F11" s="7">
        <v>2078</v>
      </c>
      <c r="G11" s="7">
        <v>2330</v>
      </c>
      <c r="H11" s="7">
        <v>3152</v>
      </c>
      <c r="I11" s="7">
        <v>2697</v>
      </c>
      <c r="J11" s="7">
        <v>1973</v>
      </c>
      <c r="K11" s="7">
        <v>1705</v>
      </c>
      <c r="L11" s="12">
        <v>2936</v>
      </c>
    </row>
    <row r="12" spans="2:16" ht="18.95" customHeight="1" thickBot="1" x14ac:dyDescent="0.2">
      <c r="B12" s="20"/>
      <c r="C12" s="37" t="s">
        <v>51</v>
      </c>
      <c r="D12" s="13">
        <v>982261</v>
      </c>
      <c r="E12" s="13">
        <v>711288</v>
      </c>
      <c r="F12" s="13">
        <v>476659</v>
      </c>
      <c r="G12" s="13">
        <v>622067</v>
      </c>
      <c r="H12" s="13">
        <v>587254</v>
      </c>
      <c r="I12" s="13">
        <v>505520</v>
      </c>
      <c r="J12" s="13">
        <v>463468</v>
      </c>
      <c r="K12" s="13">
        <v>684744</v>
      </c>
      <c r="L12" s="14">
        <v>708451</v>
      </c>
    </row>
    <row r="13" spans="2:16" ht="18.95" customHeight="1" x14ac:dyDescent="0.15">
      <c r="B13" s="18" t="s">
        <v>43</v>
      </c>
      <c r="C13" s="35" t="s">
        <v>48</v>
      </c>
      <c r="D13" s="16">
        <f>D14+D15</f>
        <v>39039</v>
      </c>
      <c r="E13" s="16">
        <f t="shared" ref="E13:L13" si="2">E14+E15</f>
        <v>32533</v>
      </c>
      <c r="F13" s="16">
        <f t="shared" si="2"/>
        <v>21702</v>
      </c>
      <c r="G13" s="16">
        <f t="shared" si="2"/>
        <v>39126</v>
      </c>
      <c r="H13" s="16">
        <f t="shared" si="2"/>
        <v>20892</v>
      </c>
      <c r="I13" s="16">
        <f t="shared" si="2"/>
        <v>14495</v>
      </c>
      <c r="J13" s="16">
        <f t="shared" si="2"/>
        <v>24444</v>
      </c>
      <c r="K13" s="16">
        <f t="shared" si="2"/>
        <v>19986</v>
      </c>
      <c r="L13" s="17">
        <f t="shared" si="2"/>
        <v>19902</v>
      </c>
      <c r="N13" s="4"/>
      <c r="P13" s="4"/>
    </row>
    <row r="14" spans="2:16" ht="18.95" customHeight="1" x14ac:dyDescent="0.15">
      <c r="B14" s="19"/>
      <c r="C14" s="59" t="s">
        <v>49</v>
      </c>
      <c r="D14" s="7">
        <v>6239</v>
      </c>
      <c r="E14" s="7">
        <v>3709</v>
      </c>
      <c r="F14" s="7">
        <v>3341</v>
      </c>
      <c r="G14" s="7">
        <v>3060</v>
      </c>
      <c r="H14" s="7">
        <v>3118</v>
      </c>
      <c r="I14" s="7">
        <v>2410</v>
      </c>
      <c r="J14" s="7">
        <v>2872</v>
      </c>
      <c r="K14" s="7">
        <v>3250</v>
      </c>
      <c r="L14" s="12">
        <v>3744</v>
      </c>
      <c r="N14" s="4"/>
      <c r="P14" s="4"/>
    </row>
    <row r="15" spans="2:16" ht="18.95" customHeight="1" x14ac:dyDescent="0.15">
      <c r="B15" s="19"/>
      <c r="C15" s="59" t="s">
        <v>50</v>
      </c>
      <c r="D15" s="7">
        <v>32800</v>
      </c>
      <c r="E15" s="7">
        <v>28824</v>
      </c>
      <c r="F15" s="7">
        <v>18361</v>
      </c>
      <c r="G15" s="7">
        <v>36066</v>
      </c>
      <c r="H15" s="7">
        <v>17774</v>
      </c>
      <c r="I15" s="7">
        <v>12085</v>
      </c>
      <c r="J15" s="7">
        <v>21572</v>
      </c>
      <c r="K15" s="7">
        <v>16736</v>
      </c>
      <c r="L15" s="12">
        <v>16158</v>
      </c>
      <c r="N15" s="4"/>
    </row>
    <row r="16" spans="2:16" ht="18.95" customHeight="1" thickBot="1" x14ac:dyDescent="0.2">
      <c r="B16" s="20"/>
      <c r="C16" s="37" t="s">
        <v>51</v>
      </c>
      <c r="D16" s="13">
        <v>25261</v>
      </c>
      <c r="E16" s="13">
        <v>14224</v>
      </c>
      <c r="F16" s="13">
        <v>12703</v>
      </c>
      <c r="G16" s="13">
        <v>11551</v>
      </c>
      <c r="H16" s="13">
        <v>11216</v>
      </c>
      <c r="I16" s="13">
        <v>7994</v>
      </c>
      <c r="J16" s="13">
        <v>7988</v>
      </c>
      <c r="K16" s="13">
        <v>10680</v>
      </c>
      <c r="L16" s="14">
        <v>13128</v>
      </c>
    </row>
    <row r="17" spans="2:16" ht="18.95" customHeight="1" x14ac:dyDescent="0.15">
      <c r="B17" s="18" t="s">
        <v>52</v>
      </c>
      <c r="C17" s="35" t="s">
        <v>48</v>
      </c>
      <c r="D17" s="16">
        <f>D18+D19</f>
        <v>152718</v>
      </c>
      <c r="E17" s="16">
        <f t="shared" ref="E17:L17" si="3">E18+E19</f>
        <v>117807</v>
      </c>
      <c r="F17" s="16">
        <f t="shared" si="3"/>
        <v>77322</v>
      </c>
      <c r="G17" s="16">
        <f t="shared" si="3"/>
        <v>155720</v>
      </c>
      <c r="H17" s="16">
        <f t="shared" si="3"/>
        <v>150466</v>
      </c>
      <c r="I17" s="16">
        <f t="shared" si="3"/>
        <v>80506</v>
      </c>
      <c r="J17" s="16">
        <f t="shared" si="3"/>
        <v>77341</v>
      </c>
      <c r="K17" s="16">
        <f t="shared" si="3"/>
        <v>109732</v>
      </c>
      <c r="L17" s="17">
        <f t="shared" si="3"/>
        <v>129989</v>
      </c>
      <c r="P17" s="4"/>
    </row>
    <row r="18" spans="2:16" ht="18.95" customHeight="1" x14ac:dyDescent="0.15">
      <c r="B18" s="19"/>
      <c r="C18" s="59" t="s">
        <v>49</v>
      </c>
      <c r="D18" s="7">
        <v>134130</v>
      </c>
      <c r="E18" s="7">
        <v>100671</v>
      </c>
      <c r="F18" s="7">
        <v>68375</v>
      </c>
      <c r="G18" s="7">
        <v>138763</v>
      </c>
      <c r="H18" s="7">
        <v>141680</v>
      </c>
      <c r="I18" s="7">
        <v>75930</v>
      </c>
      <c r="J18" s="7">
        <v>73431</v>
      </c>
      <c r="K18" s="7">
        <v>100471</v>
      </c>
      <c r="L18" s="12">
        <v>119566</v>
      </c>
    </row>
    <row r="19" spans="2:16" ht="18.95" customHeight="1" x14ac:dyDescent="0.15">
      <c r="B19" s="19"/>
      <c r="C19" s="59" t="s">
        <v>50</v>
      </c>
      <c r="D19" s="7">
        <v>18588</v>
      </c>
      <c r="E19" s="7">
        <v>17136</v>
      </c>
      <c r="F19" s="7">
        <v>8947</v>
      </c>
      <c r="G19" s="7">
        <v>16957</v>
      </c>
      <c r="H19" s="7">
        <v>8786</v>
      </c>
      <c r="I19" s="7">
        <v>4576</v>
      </c>
      <c r="J19" s="7">
        <v>3910</v>
      </c>
      <c r="K19" s="7">
        <v>9261</v>
      </c>
      <c r="L19" s="12">
        <v>10423</v>
      </c>
    </row>
    <row r="20" spans="2:16" ht="18.95" customHeight="1" thickBot="1" x14ac:dyDescent="0.2">
      <c r="B20" s="19"/>
      <c r="C20" s="60" t="s">
        <v>51</v>
      </c>
      <c r="D20" s="41">
        <v>402409</v>
      </c>
      <c r="E20" s="41">
        <v>292840</v>
      </c>
      <c r="F20" s="41">
        <v>194183</v>
      </c>
      <c r="G20" s="41">
        <v>416963</v>
      </c>
      <c r="H20" s="41">
        <v>426310</v>
      </c>
      <c r="I20" s="41">
        <v>229251</v>
      </c>
      <c r="J20" s="41">
        <v>220055</v>
      </c>
      <c r="K20" s="41">
        <v>302297</v>
      </c>
      <c r="L20" s="42">
        <v>360579</v>
      </c>
    </row>
    <row r="21" spans="2:16" ht="18.95" customHeight="1" x14ac:dyDescent="0.15">
      <c r="B21" s="2" t="s">
        <v>46</v>
      </c>
      <c r="C21" s="35" t="s">
        <v>48</v>
      </c>
      <c r="D21" s="16">
        <f>D5+D9+D13+D17</f>
        <v>1977234</v>
      </c>
      <c r="E21" s="16">
        <f t="shared" ref="E21:L21" si="4">E5+E9+E13+E17</f>
        <v>1651636</v>
      </c>
      <c r="F21" s="16">
        <f t="shared" si="4"/>
        <v>1323845</v>
      </c>
      <c r="G21" s="16">
        <f t="shared" si="4"/>
        <v>1215457</v>
      </c>
      <c r="H21" s="16">
        <f t="shared" si="4"/>
        <v>1153439</v>
      </c>
      <c r="I21" s="16">
        <f t="shared" si="4"/>
        <v>993369</v>
      </c>
      <c r="J21" s="16">
        <f t="shared" si="4"/>
        <v>1123488</v>
      </c>
      <c r="K21" s="16">
        <f t="shared" si="4"/>
        <v>1280318</v>
      </c>
      <c r="L21" s="17">
        <f t="shared" si="4"/>
        <v>1245796</v>
      </c>
    </row>
    <row r="22" spans="2:16" ht="18.95" customHeight="1" x14ac:dyDescent="0.15">
      <c r="B22" s="62"/>
      <c r="C22" s="59" t="s">
        <v>49</v>
      </c>
      <c r="D22" s="7">
        <f>D6+D10+D14+D18</f>
        <v>1638699</v>
      </c>
      <c r="E22" s="7">
        <f t="shared" ref="E22:L22" si="5">E6+E10+E14+E18</f>
        <v>1378551</v>
      </c>
      <c r="F22" s="7">
        <f t="shared" si="5"/>
        <v>1200370</v>
      </c>
      <c r="G22" s="7">
        <f t="shared" si="5"/>
        <v>977882</v>
      </c>
      <c r="H22" s="7">
        <f t="shared" si="5"/>
        <v>1026798</v>
      </c>
      <c r="I22" s="7">
        <f t="shared" si="5"/>
        <v>848206</v>
      </c>
      <c r="J22" s="7">
        <f t="shared" si="5"/>
        <v>871269</v>
      </c>
      <c r="K22" s="7">
        <f t="shared" si="5"/>
        <v>1140491</v>
      </c>
      <c r="L22" s="12">
        <f t="shared" si="5"/>
        <v>1120362</v>
      </c>
    </row>
    <row r="23" spans="2:16" ht="18.95" customHeight="1" x14ac:dyDescent="0.15">
      <c r="B23" s="62"/>
      <c r="C23" s="59" t="s">
        <v>50</v>
      </c>
      <c r="D23" s="7">
        <f>D7+D11+D15+D19</f>
        <v>338535</v>
      </c>
      <c r="E23" s="7">
        <f t="shared" ref="E23:L23" si="6">E7+E11+E15+E19</f>
        <v>273085</v>
      </c>
      <c r="F23" s="7">
        <f t="shared" si="6"/>
        <v>123475</v>
      </c>
      <c r="G23" s="7">
        <f t="shared" si="6"/>
        <v>237575</v>
      </c>
      <c r="H23" s="7">
        <f t="shared" si="6"/>
        <v>126641</v>
      </c>
      <c r="I23" s="7">
        <f t="shared" si="6"/>
        <v>145163</v>
      </c>
      <c r="J23" s="7">
        <f t="shared" si="6"/>
        <v>252219</v>
      </c>
      <c r="K23" s="7">
        <f t="shared" si="6"/>
        <v>139827</v>
      </c>
      <c r="L23" s="12">
        <f t="shared" si="6"/>
        <v>125434</v>
      </c>
    </row>
    <row r="24" spans="2:16" ht="18.95" customHeight="1" thickBot="1" x14ac:dyDescent="0.2">
      <c r="B24" s="61"/>
      <c r="C24" s="37" t="s">
        <v>51</v>
      </c>
      <c r="D24" s="13">
        <f>D8+D12+D16+D20</f>
        <v>5356780</v>
      </c>
      <c r="E24" s="13">
        <f t="shared" ref="E24:L24" si="7">E8+E12+E16+E20</f>
        <v>4353005</v>
      </c>
      <c r="F24" s="13">
        <f t="shared" si="7"/>
        <v>3853424</v>
      </c>
      <c r="G24" s="13">
        <f t="shared" si="7"/>
        <v>3134374</v>
      </c>
      <c r="H24" s="13">
        <f t="shared" si="7"/>
        <v>3324439</v>
      </c>
      <c r="I24" s="13">
        <f t="shared" si="7"/>
        <v>2592280</v>
      </c>
      <c r="J24" s="13">
        <f t="shared" si="7"/>
        <v>2506201</v>
      </c>
      <c r="K24" s="13">
        <f t="shared" si="7"/>
        <v>3438728</v>
      </c>
      <c r="L24" s="14">
        <f t="shared" si="7"/>
        <v>3632163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4"/>
  <sheetViews>
    <sheetView tabSelected="1" topLeftCell="A13" workbookViewId="0">
      <selection activeCell="E31" sqref="E31"/>
    </sheetView>
  </sheetViews>
  <sheetFormatPr defaultRowHeight="13.5" x14ac:dyDescent="0.15"/>
  <cols>
    <col min="1" max="1" width="3.625" customWidth="1"/>
    <col min="3" max="3" width="6.625" customWidth="1"/>
    <col min="4" max="4" width="21.5" customWidth="1"/>
    <col min="5" max="13" width="9.625" customWidth="1"/>
  </cols>
  <sheetData>
    <row r="1" spans="2:17" ht="35.25" customHeight="1" x14ac:dyDescent="0.15">
      <c r="B1" s="50" t="s">
        <v>56</v>
      </c>
      <c r="C1" s="50"/>
    </row>
    <row r="2" spans="2:17" ht="15" customHeight="1" thickBot="1" x14ac:dyDescent="0.2">
      <c r="M2" s="43"/>
    </row>
    <row r="3" spans="2:17" ht="18.95" customHeight="1" x14ac:dyDescent="0.15">
      <c r="B3" s="2"/>
      <c r="C3" s="3"/>
      <c r="D3" s="55" t="s">
        <v>54</v>
      </c>
      <c r="E3" s="53" t="s">
        <v>0</v>
      </c>
      <c r="F3" s="53" t="s">
        <v>1</v>
      </c>
      <c r="G3" s="53" t="s">
        <v>2</v>
      </c>
      <c r="H3" s="53" t="s">
        <v>3</v>
      </c>
      <c r="I3" s="53" t="s">
        <v>4</v>
      </c>
      <c r="J3" s="53" t="s">
        <v>5</v>
      </c>
      <c r="K3" s="53" t="s">
        <v>6</v>
      </c>
      <c r="L3" s="53" t="s">
        <v>7</v>
      </c>
      <c r="M3" s="54" t="s">
        <v>8</v>
      </c>
      <c r="Q3" s="4"/>
    </row>
    <row r="4" spans="2:17" ht="18.95" customHeight="1" thickBot="1" x14ac:dyDescent="0.2">
      <c r="B4" s="5" t="s">
        <v>53</v>
      </c>
      <c r="C4" s="4"/>
      <c r="D4" s="63"/>
      <c r="E4" s="51" t="s">
        <v>9</v>
      </c>
      <c r="F4" s="51" t="s">
        <v>10</v>
      </c>
      <c r="G4" s="51" t="s">
        <v>11</v>
      </c>
      <c r="H4" s="51" t="s">
        <v>12</v>
      </c>
      <c r="I4" s="51" t="s">
        <v>13</v>
      </c>
      <c r="J4" s="51" t="s">
        <v>14</v>
      </c>
      <c r="K4" s="51" t="s">
        <v>15</v>
      </c>
      <c r="L4" s="51" t="s">
        <v>16</v>
      </c>
      <c r="M4" s="52" t="s">
        <v>17</v>
      </c>
      <c r="Q4" s="4"/>
    </row>
    <row r="5" spans="2:17" ht="18.95" customHeight="1" x14ac:dyDescent="0.15">
      <c r="B5" s="18" t="s">
        <v>26</v>
      </c>
      <c r="C5" s="67" t="s">
        <v>57</v>
      </c>
      <c r="D5" s="34" t="s">
        <v>60</v>
      </c>
      <c r="E5" s="65">
        <v>72753</v>
      </c>
      <c r="F5" s="16">
        <v>74163</v>
      </c>
      <c r="G5" s="16">
        <v>76869</v>
      </c>
      <c r="H5" s="16">
        <v>81249</v>
      </c>
      <c r="I5" s="16">
        <v>79977</v>
      </c>
      <c r="J5" s="16">
        <v>67961</v>
      </c>
      <c r="K5" s="16">
        <v>68868</v>
      </c>
      <c r="L5" s="16">
        <v>75747</v>
      </c>
      <c r="M5" s="17">
        <v>69099</v>
      </c>
    </row>
    <row r="6" spans="2:17" ht="18.95" customHeight="1" x14ac:dyDescent="0.15">
      <c r="B6" s="19"/>
      <c r="C6" s="68" t="s">
        <v>58</v>
      </c>
      <c r="D6" s="64" t="s">
        <v>48</v>
      </c>
      <c r="E6" s="66">
        <v>1472321</v>
      </c>
      <c r="F6" s="7">
        <v>1265481</v>
      </c>
      <c r="G6" s="7">
        <v>1065123</v>
      </c>
      <c r="H6" s="7">
        <v>819194</v>
      </c>
      <c r="I6" s="7">
        <v>791405</v>
      </c>
      <c r="J6" s="7">
        <v>723269</v>
      </c>
      <c r="K6" s="7">
        <v>844016</v>
      </c>
      <c r="L6" s="7">
        <v>917716</v>
      </c>
      <c r="M6" s="12">
        <v>871869</v>
      </c>
      <c r="P6" s="4"/>
    </row>
    <row r="7" spans="2:17" ht="18.95" customHeight="1" x14ac:dyDescent="0.15">
      <c r="B7" s="19"/>
      <c r="C7" s="68" t="s">
        <v>59</v>
      </c>
      <c r="D7" s="64" t="s">
        <v>50</v>
      </c>
      <c r="E7" s="66">
        <v>285147</v>
      </c>
      <c r="F7" s="7">
        <v>224902</v>
      </c>
      <c r="G7" s="7">
        <v>94089</v>
      </c>
      <c r="H7" s="7">
        <v>182222</v>
      </c>
      <c r="I7" s="7">
        <v>96929</v>
      </c>
      <c r="J7" s="7">
        <v>125805</v>
      </c>
      <c r="K7" s="7">
        <v>224764</v>
      </c>
      <c r="L7" s="7">
        <v>112125</v>
      </c>
      <c r="M7" s="12">
        <v>95917</v>
      </c>
      <c r="O7" s="4"/>
      <c r="Q7" s="4"/>
    </row>
    <row r="8" spans="2:17" ht="18.95" customHeight="1" x14ac:dyDescent="0.15">
      <c r="B8" s="19"/>
      <c r="C8" s="68" t="s">
        <v>61</v>
      </c>
      <c r="D8" s="64" t="s">
        <v>62</v>
      </c>
      <c r="E8" s="71">
        <f>E6/(E5*1000)*100</f>
        <v>2.0237254821107031</v>
      </c>
      <c r="F8" s="74">
        <f t="shared" ref="F8:M8" si="0">F6/(F5*1000)*100</f>
        <v>1.7063508757736336</v>
      </c>
      <c r="G8" s="74">
        <f t="shared" si="0"/>
        <v>1.3856340007024939</v>
      </c>
      <c r="H8" s="74">
        <f t="shared" si="0"/>
        <v>1.0082511784760428</v>
      </c>
      <c r="I8" s="74">
        <f t="shared" si="0"/>
        <v>0.98954074296360195</v>
      </c>
      <c r="J8" s="74">
        <f t="shared" si="0"/>
        <v>1.0642412560144789</v>
      </c>
      <c r="K8" s="74">
        <f t="shared" si="0"/>
        <v>1.2255561363768368</v>
      </c>
      <c r="L8" s="74">
        <f t="shared" si="0"/>
        <v>1.2115542529737151</v>
      </c>
      <c r="M8" s="75">
        <f t="shared" si="0"/>
        <v>1.2617678982329701</v>
      </c>
      <c r="Q8" s="4"/>
    </row>
    <row r="9" spans="2:17" ht="18.95" customHeight="1" x14ac:dyDescent="0.15">
      <c r="B9" s="19"/>
      <c r="C9" s="68" t="s">
        <v>64</v>
      </c>
      <c r="D9" s="64" t="s">
        <v>63</v>
      </c>
      <c r="E9" s="70">
        <f>E7/E6*100</f>
        <v>19.367176043811099</v>
      </c>
      <c r="F9" s="72">
        <f t="shared" ref="F9:M9" si="1">F7/F6*100</f>
        <v>17.772056633011481</v>
      </c>
      <c r="G9" s="72">
        <f t="shared" si="1"/>
        <v>8.8336276655372199</v>
      </c>
      <c r="H9" s="72">
        <f t="shared" si="1"/>
        <v>22.244059404731971</v>
      </c>
      <c r="I9" s="72">
        <f t="shared" si="1"/>
        <v>12.24771134880371</v>
      </c>
      <c r="J9" s="72">
        <f t="shared" si="1"/>
        <v>17.393943332287158</v>
      </c>
      <c r="K9" s="72">
        <f t="shared" si="1"/>
        <v>26.630300847377303</v>
      </c>
      <c r="L9" s="72">
        <f t="shared" si="1"/>
        <v>12.217832096204054</v>
      </c>
      <c r="M9" s="73">
        <f t="shared" si="1"/>
        <v>11.001308682841115</v>
      </c>
      <c r="Q9" s="4"/>
    </row>
    <row r="10" spans="2:17" ht="18.95" customHeight="1" thickBot="1" x14ac:dyDescent="0.2">
      <c r="B10" s="20"/>
      <c r="C10" s="69" t="s">
        <v>65</v>
      </c>
      <c r="D10" s="36" t="s">
        <v>66</v>
      </c>
      <c r="E10" s="71">
        <f>E7/(E5*1000)*100</f>
        <v>0.3919384767638448</v>
      </c>
      <c r="F10" s="74">
        <f t="shared" ref="F10:M10" si="2">F7/(F5*1000)*100</f>
        <v>0.30325364400037752</v>
      </c>
      <c r="G10" s="74">
        <f t="shared" si="2"/>
        <v>0.1224017484291457</v>
      </c>
      <c r="H10" s="74">
        <f t="shared" si="2"/>
        <v>0.22427599108912111</v>
      </c>
      <c r="I10" s="74">
        <f t="shared" si="2"/>
        <v>0.12119609387698964</v>
      </c>
      <c r="J10" s="74">
        <f t="shared" si="2"/>
        <v>0.18511352098997955</v>
      </c>
      <c r="K10" s="74">
        <f t="shared" si="2"/>
        <v>0.32636928617064531</v>
      </c>
      <c r="L10" s="74">
        <f t="shared" si="2"/>
        <v>0.14802566438274783</v>
      </c>
      <c r="M10" s="75">
        <f t="shared" si="2"/>
        <v>0.13881098134560557</v>
      </c>
    </row>
    <row r="11" spans="2:17" ht="19.5" customHeight="1" x14ac:dyDescent="0.15">
      <c r="B11" s="18" t="s">
        <v>42</v>
      </c>
      <c r="C11" s="67" t="s">
        <v>57</v>
      </c>
      <c r="D11" s="34" t="s">
        <v>60</v>
      </c>
      <c r="E11" s="16">
        <v>3968</v>
      </c>
      <c r="F11" s="16">
        <v>4570</v>
      </c>
      <c r="G11" s="16">
        <v>4369</v>
      </c>
      <c r="H11" s="16">
        <v>4598</v>
      </c>
      <c r="I11" s="16">
        <v>4460</v>
      </c>
      <c r="J11" s="16">
        <v>4675</v>
      </c>
      <c r="K11" s="16">
        <v>3400</v>
      </c>
      <c r="L11" s="16">
        <v>4702</v>
      </c>
      <c r="M11" s="17">
        <v>4623</v>
      </c>
    </row>
    <row r="12" spans="2:17" ht="18.95" customHeight="1" x14ac:dyDescent="0.15">
      <c r="B12" s="19"/>
      <c r="C12" s="68" t="s">
        <v>58</v>
      </c>
      <c r="D12" s="64" t="s">
        <v>48</v>
      </c>
      <c r="E12" s="7">
        <v>313156</v>
      </c>
      <c r="F12" s="7">
        <v>235815</v>
      </c>
      <c r="G12" s="7">
        <v>159698</v>
      </c>
      <c r="H12" s="7">
        <v>201417</v>
      </c>
      <c r="I12" s="7">
        <v>190676</v>
      </c>
      <c r="J12" s="7">
        <v>175099</v>
      </c>
      <c r="K12" s="7">
        <v>177687</v>
      </c>
      <c r="L12" s="7">
        <v>232884</v>
      </c>
      <c r="M12" s="12">
        <v>224036</v>
      </c>
    </row>
    <row r="13" spans="2:17" ht="18.95" customHeight="1" x14ac:dyDescent="0.15">
      <c r="B13" s="19"/>
      <c r="C13" s="68" t="s">
        <v>59</v>
      </c>
      <c r="D13" s="64" t="s">
        <v>50</v>
      </c>
      <c r="E13" s="7">
        <v>2000</v>
      </c>
      <c r="F13" s="7">
        <v>2223</v>
      </c>
      <c r="G13" s="7">
        <v>2078</v>
      </c>
      <c r="H13" s="7">
        <v>2330</v>
      </c>
      <c r="I13" s="7">
        <v>3152</v>
      </c>
      <c r="J13" s="7">
        <v>2697</v>
      </c>
      <c r="K13" s="7">
        <v>1973</v>
      </c>
      <c r="L13" s="7">
        <v>1705</v>
      </c>
      <c r="M13" s="12">
        <v>2936</v>
      </c>
    </row>
    <row r="14" spans="2:17" ht="18.95" customHeight="1" x14ac:dyDescent="0.15">
      <c r="B14" s="19"/>
      <c r="C14" s="68" t="s">
        <v>61</v>
      </c>
      <c r="D14" s="64" t="s">
        <v>62</v>
      </c>
      <c r="E14" s="74">
        <f>E12/(E11*1000)*100</f>
        <v>7.8920362903225811</v>
      </c>
      <c r="F14" s="74">
        <f t="shared" ref="F14:M14" si="3">F12/(F11*1000)*100</f>
        <v>5.1600656455142229</v>
      </c>
      <c r="G14" s="74">
        <f t="shared" si="3"/>
        <v>3.6552529182879381</v>
      </c>
      <c r="H14" s="74">
        <f t="shared" si="3"/>
        <v>4.3805350152240106</v>
      </c>
      <c r="I14" s="74">
        <f t="shared" si="3"/>
        <v>4.2752466367712998</v>
      </c>
      <c r="J14" s="74">
        <f t="shared" si="3"/>
        <v>3.7454331550802142</v>
      </c>
      <c r="K14" s="74">
        <f t="shared" si="3"/>
        <v>5.2260882352941174</v>
      </c>
      <c r="L14" s="74">
        <f t="shared" si="3"/>
        <v>4.9528711186729053</v>
      </c>
      <c r="M14" s="75">
        <f t="shared" si="3"/>
        <v>4.8461172398875183</v>
      </c>
    </row>
    <row r="15" spans="2:17" ht="18.95" customHeight="1" x14ac:dyDescent="0.15">
      <c r="B15" s="19"/>
      <c r="C15" s="68" t="s">
        <v>64</v>
      </c>
      <c r="D15" s="64" t="s">
        <v>63</v>
      </c>
      <c r="E15" s="74">
        <f>E13/E12*100</f>
        <v>0.63865932634214251</v>
      </c>
      <c r="F15" s="74">
        <f t="shared" ref="F15:M15" si="4">F13/F12*100</f>
        <v>0.94268812416512948</v>
      </c>
      <c r="G15" s="74">
        <f t="shared" si="4"/>
        <v>1.3012060263747824</v>
      </c>
      <c r="H15" s="74">
        <f t="shared" si="4"/>
        <v>1.156804043352845</v>
      </c>
      <c r="I15" s="74">
        <f t="shared" si="4"/>
        <v>1.6530659338354066</v>
      </c>
      <c r="J15" s="74">
        <f t="shared" si="4"/>
        <v>1.5402715035494206</v>
      </c>
      <c r="K15" s="74">
        <f t="shared" si="4"/>
        <v>1.1103794875258179</v>
      </c>
      <c r="L15" s="74">
        <f t="shared" si="4"/>
        <v>0.73212414764432077</v>
      </c>
      <c r="M15" s="75">
        <f t="shared" si="4"/>
        <v>1.3105036690531879</v>
      </c>
      <c r="O15" s="4"/>
    </row>
    <row r="16" spans="2:17" ht="18.95" customHeight="1" thickBot="1" x14ac:dyDescent="0.2">
      <c r="B16" s="20"/>
      <c r="C16" s="69" t="s">
        <v>65</v>
      </c>
      <c r="D16" s="36" t="s">
        <v>66</v>
      </c>
      <c r="E16" s="76">
        <f>E13/(E11*1000)*100</f>
        <v>5.040322580645161E-2</v>
      </c>
      <c r="F16" s="76">
        <f t="shared" ref="F16:M16" si="5">F13/(F11*1000)*100</f>
        <v>4.8643326039387307E-2</v>
      </c>
      <c r="G16" s="76">
        <f t="shared" si="5"/>
        <v>4.7562371252002744E-2</v>
      </c>
      <c r="H16" s="76">
        <f t="shared" si="5"/>
        <v>5.0674206176598527E-2</v>
      </c>
      <c r="I16" s="76">
        <f t="shared" si="5"/>
        <v>7.067264573991032E-2</v>
      </c>
      <c r="J16" s="76">
        <f t="shared" si="5"/>
        <v>5.7689839572192515E-2</v>
      </c>
      <c r="K16" s="76">
        <f t="shared" si="5"/>
        <v>5.8029411764705885E-2</v>
      </c>
      <c r="L16" s="76">
        <f t="shared" si="5"/>
        <v>3.6261165461505741E-2</v>
      </c>
      <c r="M16" s="77">
        <f t="shared" si="5"/>
        <v>6.3508544235345021E-2</v>
      </c>
    </row>
    <row r="17" spans="2:17" ht="18.95" customHeight="1" x14ac:dyDescent="0.15">
      <c r="B17" s="18" t="s">
        <v>43</v>
      </c>
      <c r="C17" s="67" t="s">
        <v>57</v>
      </c>
      <c r="D17" s="34" t="s">
        <v>60</v>
      </c>
      <c r="E17" s="16">
        <v>26738</v>
      </c>
      <c r="F17" s="16">
        <v>27773</v>
      </c>
      <c r="G17" s="16">
        <v>31947</v>
      </c>
      <c r="H17" s="16">
        <v>28400</v>
      </c>
      <c r="I17" s="16">
        <v>27608</v>
      </c>
      <c r="J17" s="16">
        <v>25676</v>
      </c>
      <c r="K17" s="16">
        <v>22124</v>
      </c>
      <c r="L17" s="16">
        <v>29821</v>
      </c>
      <c r="M17" s="17">
        <v>26854</v>
      </c>
      <c r="O17" s="4"/>
      <c r="Q17" s="4"/>
    </row>
    <row r="18" spans="2:17" ht="18.95" customHeight="1" x14ac:dyDescent="0.15">
      <c r="B18" s="19"/>
      <c r="C18" s="68" t="s">
        <v>58</v>
      </c>
      <c r="D18" s="64" t="s">
        <v>48</v>
      </c>
      <c r="E18" s="7">
        <v>39039</v>
      </c>
      <c r="F18" s="7">
        <v>32533</v>
      </c>
      <c r="G18" s="7">
        <v>21702</v>
      </c>
      <c r="H18" s="7">
        <v>39126</v>
      </c>
      <c r="I18" s="7">
        <v>20892</v>
      </c>
      <c r="J18" s="7">
        <v>14495</v>
      </c>
      <c r="K18" s="7">
        <v>24444</v>
      </c>
      <c r="L18" s="7">
        <v>19986</v>
      </c>
      <c r="M18" s="12">
        <v>19902</v>
      </c>
      <c r="O18" s="4"/>
      <c r="Q18" s="4"/>
    </row>
    <row r="19" spans="2:17" ht="18.95" customHeight="1" x14ac:dyDescent="0.15">
      <c r="B19" s="19"/>
      <c r="C19" s="68" t="s">
        <v>59</v>
      </c>
      <c r="D19" s="64" t="s">
        <v>50</v>
      </c>
      <c r="E19" s="7">
        <v>32800</v>
      </c>
      <c r="F19" s="7">
        <v>28824</v>
      </c>
      <c r="G19" s="7">
        <v>18361</v>
      </c>
      <c r="H19" s="7">
        <v>36066</v>
      </c>
      <c r="I19" s="7">
        <v>17774</v>
      </c>
      <c r="J19" s="7">
        <v>12085</v>
      </c>
      <c r="K19" s="7">
        <v>21572</v>
      </c>
      <c r="L19" s="7">
        <v>16736</v>
      </c>
      <c r="M19" s="12">
        <v>16158</v>
      </c>
      <c r="O19" s="4"/>
    </row>
    <row r="20" spans="2:17" ht="18.95" customHeight="1" x14ac:dyDescent="0.15">
      <c r="B20" s="19"/>
      <c r="C20" s="68" t="s">
        <v>61</v>
      </c>
      <c r="D20" s="64" t="s">
        <v>62</v>
      </c>
      <c r="E20" s="74">
        <f>E18/(E17*1000)*100</f>
        <v>0.14600568479317824</v>
      </c>
      <c r="F20" s="74">
        <f t="shared" ref="F20:M20" si="6">F18/(F17*1000)*100</f>
        <v>0.11713894789903863</v>
      </c>
      <c r="G20" s="74">
        <f t="shared" si="6"/>
        <v>6.7931261151281813E-2</v>
      </c>
      <c r="H20" s="74">
        <f t="shared" si="6"/>
        <v>0.13776760563380283</v>
      </c>
      <c r="I20" s="74">
        <f t="shared" si="6"/>
        <v>7.5673717762967246E-2</v>
      </c>
      <c r="J20" s="74">
        <f t="shared" si="6"/>
        <v>5.6453497429506151E-2</v>
      </c>
      <c r="K20" s="74">
        <f t="shared" si="6"/>
        <v>0.11048634966552161</v>
      </c>
      <c r="L20" s="74">
        <f t="shared" si="6"/>
        <v>6.7019885315717106E-2</v>
      </c>
      <c r="M20" s="75">
        <f t="shared" si="6"/>
        <v>7.4111864154315935E-2</v>
      </c>
      <c r="O20" s="4"/>
    </row>
    <row r="21" spans="2:17" ht="18.95" customHeight="1" x14ac:dyDescent="0.15">
      <c r="B21" s="19"/>
      <c r="C21" s="68" t="s">
        <v>64</v>
      </c>
      <c r="D21" s="64" t="s">
        <v>63</v>
      </c>
      <c r="E21" s="72">
        <f>E19/E18*100</f>
        <v>84.018545557007101</v>
      </c>
      <c r="F21" s="72">
        <f t="shared" ref="F21:M21" si="7">F19/F18*100</f>
        <v>88.599268435127414</v>
      </c>
      <c r="G21" s="72">
        <f t="shared" si="7"/>
        <v>84.605105520228548</v>
      </c>
      <c r="H21" s="72">
        <f t="shared" si="7"/>
        <v>92.179113632878398</v>
      </c>
      <c r="I21" s="72">
        <f t="shared" si="7"/>
        <v>85.075627034271491</v>
      </c>
      <c r="J21" s="72">
        <f t="shared" si="7"/>
        <v>83.373577095550189</v>
      </c>
      <c r="K21" s="72">
        <f t="shared" si="7"/>
        <v>88.250695467190312</v>
      </c>
      <c r="L21" s="72">
        <f t="shared" si="7"/>
        <v>83.738617031922345</v>
      </c>
      <c r="M21" s="73">
        <f t="shared" si="7"/>
        <v>81.187820319565873</v>
      </c>
      <c r="O21" s="4"/>
    </row>
    <row r="22" spans="2:17" ht="18.95" customHeight="1" thickBot="1" x14ac:dyDescent="0.2">
      <c r="B22" s="20"/>
      <c r="C22" s="69" t="s">
        <v>65</v>
      </c>
      <c r="D22" s="36" t="s">
        <v>66</v>
      </c>
      <c r="E22" s="76">
        <f>E19/(E17*1000)*100</f>
        <v>0.12267185279377665</v>
      </c>
      <c r="F22" s="76">
        <f t="shared" ref="F22:M22" si="8">F19/(F17*1000)*100</f>
        <v>0.10378425089115327</v>
      </c>
      <c r="G22" s="76">
        <f t="shared" si="8"/>
        <v>5.7473315178263998E-2</v>
      </c>
      <c r="H22" s="76">
        <f t="shared" si="8"/>
        <v>0.12699295774647887</v>
      </c>
      <c r="I22" s="76">
        <f t="shared" si="8"/>
        <v>6.4379889886989283E-2</v>
      </c>
      <c r="J22" s="76">
        <f t="shared" si="8"/>
        <v>4.7067300202523754E-2</v>
      </c>
      <c r="K22" s="76">
        <f t="shared" si="8"/>
        <v>9.7504971976134516E-2</v>
      </c>
      <c r="L22" s="76">
        <f t="shared" si="8"/>
        <v>5.6121525099761919E-2</v>
      </c>
      <c r="M22" s="77">
        <f t="shared" si="8"/>
        <v>6.0169807105086764E-2</v>
      </c>
    </row>
    <row r="23" spans="2:17" ht="18.95" customHeight="1" x14ac:dyDescent="0.15">
      <c r="B23" s="18" t="s">
        <v>52</v>
      </c>
      <c r="C23" s="67" t="s">
        <v>57</v>
      </c>
      <c r="D23" s="34" t="s">
        <v>60</v>
      </c>
      <c r="E23" s="16">
        <v>31588</v>
      </c>
      <c r="F23" s="16">
        <v>29962</v>
      </c>
      <c r="G23" s="16">
        <v>30351</v>
      </c>
      <c r="H23" s="16">
        <v>28830</v>
      </c>
      <c r="I23" s="16">
        <v>30302</v>
      </c>
      <c r="J23" s="16">
        <v>29097</v>
      </c>
      <c r="K23" s="16">
        <v>23446</v>
      </c>
      <c r="L23" s="16">
        <v>30589</v>
      </c>
      <c r="M23" s="17">
        <v>27668</v>
      </c>
      <c r="Q23" s="4"/>
    </row>
    <row r="24" spans="2:17" ht="18.95" customHeight="1" x14ac:dyDescent="0.15">
      <c r="B24" s="19"/>
      <c r="C24" s="68" t="s">
        <v>58</v>
      </c>
      <c r="D24" s="64" t="s">
        <v>48</v>
      </c>
      <c r="E24" s="7">
        <v>152718</v>
      </c>
      <c r="F24" s="7">
        <v>117807</v>
      </c>
      <c r="G24" s="7">
        <v>77322</v>
      </c>
      <c r="H24" s="7">
        <v>155720</v>
      </c>
      <c r="I24" s="7">
        <v>150466</v>
      </c>
      <c r="J24" s="7">
        <v>80506</v>
      </c>
      <c r="K24" s="7">
        <v>77341</v>
      </c>
      <c r="L24" s="7">
        <v>109732</v>
      </c>
      <c r="M24" s="12">
        <v>129989</v>
      </c>
    </row>
    <row r="25" spans="2:17" ht="18.95" customHeight="1" x14ac:dyDescent="0.15">
      <c r="B25" s="19"/>
      <c r="C25" s="68" t="s">
        <v>59</v>
      </c>
      <c r="D25" s="64" t="s">
        <v>50</v>
      </c>
      <c r="E25" s="7">
        <v>18588</v>
      </c>
      <c r="F25" s="7">
        <v>17136</v>
      </c>
      <c r="G25" s="7">
        <v>8947</v>
      </c>
      <c r="H25" s="7">
        <v>16957</v>
      </c>
      <c r="I25" s="7">
        <v>8786</v>
      </c>
      <c r="J25" s="7">
        <v>4576</v>
      </c>
      <c r="K25" s="7">
        <v>3910</v>
      </c>
      <c r="L25" s="7">
        <v>9261</v>
      </c>
      <c r="M25" s="12">
        <v>10423</v>
      </c>
    </row>
    <row r="26" spans="2:17" ht="18.95" customHeight="1" x14ac:dyDescent="0.15">
      <c r="B26" s="19"/>
      <c r="C26" s="68" t="s">
        <v>61</v>
      </c>
      <c r="D26" s="64" t="s">
        <v>62</v>
      </c>
      <c r="E26" s="74">
        <f>E24/(E23*1000)*100</f>
        <v>0.4834684057236926</v>
      </c>
      <c r="F26" s="74">
        <f t="shared" ref="F26:M26" si="9">F24/(F23*1000)*100</f>
        <v>0.39318803818169684</v>
      </c>
      <c r="G26" s="74">
        <f t="shared" si="9"/>
        <v>0.25475931600276763</v>
      </c>
      <c r="H26" s="74">
        <f t="shared" si="9"/>
        <v>0.54013180714533471</v>
      </c>
      <c r="I26" s="74">
        <f t="shared" si="9"/>
        <v>0.49655468285921717</v>
      </c>
      <c r="J26" s="74">
        <f t="shared" si="9"/>
        <v>0.2766814448224903</v>
      </c>
      <c r="K26" s="74">
        <f t="shared" si="9"/>
        <v>0.32986863430862406</v>
      </c>
      <c r="L26" s="74">
        <f t="shared" si="9"/>
        <v>0.35873026251266799</v>
      </c>
      <c r="M26" s="75">
        <f t="shared" si="9"/>
        <v>0.46981711724736153</v>
      </c>
    </row>
    <row r="27" spans="2:17" ht="18.95" customHeight="1" x14ac:dyDescent="0.15">
      <c r="B27" s="19"/>
      <c r="C27" s="68" t="s">
        <v>64</v>
      </c>
      <c r="D27" s="64" t="s">
        <v>63</v>
      </c>
      <c r="E27" s="72">
        <f>E25/E24*100</f>
        <v>12.171453266805484</v>
      </c>
      <c r="F27" s="72">
        <f t="shared" ref="F27:M27" si="10">F25/F24*100</f>
        <v>14.545824950979144</v>
      </c>
      <c r="G27" s="72">
        <f t="shared" si="10"/>
        <v>11.571092315253098</v>
      </c>
      <c r="H27" s="72">
        <f t="shared" si="10"/>
        <v>10.889416902132032</v>
      </c>
      <c r="I27" s="72">
        <f t="shared" si="10"/>
        <v>5.8391929073677771</v>
      </c>
      <c r="J27" s="72">
        <f t="shared" si="10"/>
        <v>5.6840483939085287</v>
      </c>
      <c r="K27" s="72">
        <f t="shared" si="10"/>
        <v>5.055533287648208</v>
      </c>
      <c r="L27" s="72">
        <f t="shared" si="10"/>
        <v>8.4396529726971163</v>
      </c>
      <c r="M27" s="73">
        <f t="shared" si="10"/>
        <v>8.0183707852202879</v>
      </c>
    </row>
    <row r="28" spans="2:17" ht="18.95" customHeight="1" thickBot="1" x14ac:dyDescent="0.2">
      <c r="B28" s="20"/>
      <c r="C28" s="69" t="s">
        <v>65</v>
      </c>
      <c r="D28" s="36" t="s">
        <v>66</v>
      </c>
      <c r="E28" s="76">
        <f>E25/(E23*1000)*100</f>
        <v>5.8845131062428772E-2</v>
      </c>
      <c r="F28" s="76">
        <f t="shared" ref="F28:M28" si="11">F25/(F23*1000)*100</f>
        <v>5.7192443762098658E-2</v>
      </c>
      <c r="G28" s="76">
        <f t="shared" si="11"/>
        <v>2.94784356363876E-2</v>
      </c>
      <c r="H28" s="76">
        <f t="shared" si="11"/>
        <v>5.8817204301075274E-2</v>
      </c>
      <c r="I28" s="76">
        <f t="shared" si="11"/>
        <v>2.8994785822717972E-2</v>
      </c>
      <c r="J28" s="76">
        <f t="shared" si="11"/>
        <v>1.5726707220675672E-2</v>
      </c>
      <c r="K28" s="76">
        <f t="shared" si="11"/>
        <v>1.6676618612983023E-2</v>
      </c>
      <c r="L28" s="76">
        <f t="shared" si="11"/>
        <v>3.0275589264114548E-2</v>
      </c>
      <c r="M28" s="77">
        <f t="shared" si="11"/>
        <v>3.7671678473326586E-2</v>
      </c>
    </row>
    <row r="29" spans="2:17" ht="18.95" customHeight="1" x14ac:dyDescent="0.15">
      <c r="B29" s="18" t="s">
        <v>46</v>
      </c>
      <c r="C29" s="67" t="s">
        <v>57</v>
      </c>
      <c r="D29" s="34" t="s">
        <v>60</v>
      </c>
      <c r="E29" s="16">
        <f>E5+E11+E17+E23</f>
        <v>135047</v>
      </c>
      <c r="F29" s="16">
        <f t="shared" ref="F29:M29" si="12">F5+F11+F17+F23</f>
        <v>136468</v>
      </c>
      <c r="G29" s="16">
        <f t="shared" si="12"/>
        <v>143536</v>
      </c>
      <c r="H29" s="16">
        <f t="shared" si="12"/>
        <v>143077</v>
      </c>
      <c r="I29" s="16">
        <f t="shared" si="12"/>
        <v>142347</v>
      </c>
      <c r="J29" s="16">
        <f t="shared" si="12"/>
        <v>127409</v>
      </c>
      <c r="K29" s="16">
        <f t="shared" si="12"/>
        <v>117838</v>
      </c>
      <c r="L29" s="16">
        <f t="shared" si="12"/>
        <v>140859</v>
      </c>
      <c r="M29" s="17">
        <f t="shared" si="12"/>
        <v>128244</v>
      </c>
    </row>
    <row r="30" spans="2:17" ht="18.95" customHeight="1" x14ac:dyDescent="0.15">
      <c r="B30" s="78"/>
      <c r="C30" s="68" t="s">
        <v>58</v>
      </c>
      <c r="D30" s="64" t="s">
        <v>48</v>
      </c>
      <c r="E30" s="7">
        <f>E6+E12+E18+E24</f>
        <v>1977234</v>
      </c>
      <c r="F30" s="7">
        <f t="shared" ref="F30:M31" si="13">F6+F12+F18+F24</f>
        <v>1651636</v>
      </c>
      <c r="G30" s="7">
        <f t="shared" si="13"/>
        <v>1323845</v>
      </c>
      <c r="H30" s="7">
        <f t="shared" si="13"/>
        <v>1215457</v>
      </c>
      <c r="I30" s="7">
        <f t="shared" si="13"/>
        <v>1153439</v>
      </c>
      <c r="J30" s="7">
        <f t="shared" si="13"/>
        <v>993369</v>
      </c>
      <c r="K30" s="7">
        <f t="shared" si="13"/>
        <v>1123488</v>
      </c>
      <c r="L30" s="7">
        <f t="shared" si="13"/>
        <v>1280318</v>
      </c>
      <c r="M30" s="12">
        <f t="shared" si="13"/>
        <v>1245796</v>
      </c>
    </row>
    <row r="31" spans="2:17" ht="18.95" customHeight="1" x14ac:dyDescent="0.15">
      <c r="B31" s="78"/>
      <c r="C31" s="68" t="s">
        <v>59</v>
      </c>
      <c r="D31" s="64" t="s">
        <v>50</v>
      </c>
      <c r="E31" s="7">
        <f>E7+E13+E19+E25</f>
        <v>338535</v>
      </c>
      <c r="F31" s="7">
        <f t="shared" si="13"/>
        <v>273085</v>
      </c>
      <c r="G31" s="7">
        <f t="shared" si="13"/>
        <v>123475</v>
      </c>
      <c r="H31" s="7">
        <f t="shared" si="13"/>
        <v>237575</v>
      </c>
      <c r="I31" s="7">
        <f t="shared" si="13"/>
        <v>126641</v>
      </c>
      <c r="J31" s="7">
        <f t="shared" si="13"/>
        <v>145163</v>
      </c>
      <c r="K31" s="7">
        <f t="shared" si="13"/>
        <v>252219</v>
      </c>
      <c r="L31" s="7">
        <f t="shared" si="13"/>
        <v>139827</v>
      </c>
      <c r="M31" s="12">
        <f t="shared" si="13"/>
        <v>125434</v>
      </c>
    </row>
    <row r="32" spans="2:17" ht="18.95" customHeight="1" x14ac:dyDescent="0.15">
      <c r="B32" s="78"/>
      <c r="C32" s="68" t="s">
        <v>61</v>
      </c>
      <c r="D32" s="64" t="s">
        <v>62</v>
      </c>
      <c r="E32" s="74">
        <f>E30/(E29*1000)*100</f>
        <v>1.4641080512710392</v>
      </c>
      <c r="F32" s="74">
        <f t="shared" ref="F32:M32" si="14">F30/(F29*1000)*100</f>
        <v>1.2102734707037548</v>
      </c>
      <c r="G32" s="74">
        <f t="shared" si="14"/>
        <v>0.92230868910935238</v>
      </c>
      <c r="H32" s="74">
        <f t="shared" si="14"/>
        <v>0.84951250026209668</v>
      </c>
      <c r="I32" s="74">
        <f t="shared" si="14"/>
        <v>0.81030088445840087</v>
      </c>
      <c r="J32" s="74">
        <f t="shared" si="14"/>
        <v>0.77966941110910526</v>
      </c>
      <c r="K32" s="74">
        <f t="shared" si="14"/>
        <v>0.95341740355403182</v>
      </c>
      <c r="L32" s="74">
        <f t="shared" si="14"/>
        <v>0.90893588624085075</v>
      </c>
      <c r="M32" s="75">
        <f t="shared" si="14"/>
        <v>0.9714263435326409</v>
      </c>
    </row>
    <row r="33" spans="2:13" ht="18.95" customHeight="1" x14ac:dyDescent="0.15">
      <c r="B33" s="78"/>
      <c r="C33" s="68" t="s">
        <v>64</v>
      </c>
      <c r="D33" s="64" t="s">
        <v>63</v>
      </c>
      <c r="E33" s="72">
        <f>E31/E30*100</f>
        <v>17.121645692922538</v>
      </c>
      <c r="F33" s="72">
        <f t="shared" ref="F33:M33" si="15">F31/F30*100</f>
        <v>16.534212138752121</v>
      </c>
      <c r="G33" s="72">
        <f t="shared" si="15"/>
        <v>9.3269982513058558</v>
      </c>
      <c r="H33" s="72">
        <f t="shared" si="15"/>
        <v>19.546146017506171</v>
      </c>
      <c r="I33" s="72">
        <f t="shared" si="15"/>
        <v>10.979427607355047</v>
      </c>
      <c r="J33" s="72">
        <f t="shared" si="15"/>
        <v>14.613200130062445</v>
      </c>
      <c r="K33" s="72">
        <f t="shared" si="15"/>
        <v>22.449638981457746</v>
      </c>
      <c r="L33" s="72">
        <f t="shared" si="15"/>
        <v>10.921271121705702</v>
      </c>
      <c r="M33" s="73">
        <f t="shared" si="15"/>
        <v>10.068582657192671</v>
      </c>
    </row>
    <row r="34" spans="2:13" ht="18.95" customHeight="1" thickBot="1" x14ac:dyDescent="0.2">
      <c r="B34" s="79"/>
      <c r="C34" s="69" t="s">
        <v>65</v>
      </c>
      <c r="D34" s="36" t="s">
        <v>66</v>
      </c>
      <c r="E34" s="76">
        <f>E31/(E29*1000)*100</f>
        <v>0.25067939310017995</v>
      </c>
      <c r="F34" s="76">
        <f t="shared" ref="F34:M34" si="16">F31/(F29*1000)*100</f>
        <v>0.20010918310519682</v>
      </c>
      <c r="G34" s="76">
        <f t="shared" si="16"/>
        <v>8.6023715304871254E-2</v>
      </c>
      <c r="H34" s="76">
        <f t="shared" si="16"/>
        <v>0.16604695373819692</v>
      </c>
      <c r="I34" s="76">
        <f t="shared" si="16"/>
        <v>8.8966399010867808E-2</v>
      </c>
      <c r="J34" s="76">
        <f t="shared" si="16"/>
        <v>0.11393465139825287</v>
      </c>
      <c r="K34" s="76">
        <f t="shared" si="16"/>
        <v>0.21403876508426822</v>
      </c>
      <c r="L34" s="76">
        <f t="shared" si="16"/>
        <v>9.9267352458841815E-2</v>
      </c>
      <c r="M34" s="77">
        <f t="shared" si="16"/>
        <v>9.780886435232837E-2</v>
      </c>
    </row>
  </sheetData>
  <phoneticPr fontId="1"/>
  <pageMargins left="0.70866141732283472" right="0.70866141732283472" top="0.74803149606299213" bottom="0.55118110236220474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河川捕獲・放流</vt:lpstr>
      <vt:lpstr>地域別来遊状況</vt:lpstr>
      <vt:lpstr>地域別来遊状況 ②</vt:lpstr>
      <vt:lpstr>河川捕獲・放流!Print_Titles</vt:lpstr>
      <vt:lpstr>'地域別来遊状況 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2016-01-05T07:54:34Z</cp:lastPrinted>
  <dcterms:created xsi:type="dcterms:W3CDTF">2015-04-03T08:11:51Z</dcterms:created>
  <dcterms:modified xsi:type="dcterms:W3CDTF">2016-01-05T08:11:21Z</dcterms:modified>
</cp:coreProperties>
</file>